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5.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16.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7.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drawings/drawing18.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drawings/drawing19.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drawings/drawing20.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drawings/drawing21.xml" ContentType="application/vnd.openxmlformats-officedocument.drawing+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drawings/drawing22.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drawings/drawing23.xml" ContentType="application/vnd.openxmlformats-officedocument.drawing+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drawings/drawing24.xml" ContentType="application/vnd.openxmlformats-officedocument.drawing+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drawings/drawing25.xml" ContentType="application/vnd.openxmlformats-officedocument.drawing+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drawings/drawing26.xml" ContentType="application/vnd.openxmlformats-officedocument.drawing+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drawings/drawing27.xml" ContentType="application/vnd.openxmlformats-officedocument.drawing+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drawings/drawing28.xml" ContentType="application/vnd.openxmlformats-officedocument.drawing+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drawings/drawing29.xml" ContentType="application/vnd.openxmlformats-officedocument.drawing+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drawings/drawing30.xml" ContentType="application/vnd.openxmlformats-officedocument.drawing+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drawings/drawing31.xml" ContentType="application/vnd.openxmlformats-officedocument.drawing+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drawings/drawing32.xml" ContentType="application/vnd.openxmlformats-officedocument.drawing+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drawings/drawing33.xml" ContentType="application/vnd.openxmlformats-officedocument.drawing+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drawings/drawing34.xml" ContentType="application/vnd.openxmlformats-officedocument.drawing+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drawings/drawing35.xml" ContentType="application/vnd.openxmlformats-officedocument.drawing+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drawings/drawing36.xml" ContentType="application/vnd.openxmlformats-officedocument.drawing+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drawings/drawing37.xml" ContentType="application/vnd.openxmlformats-officedocument.drawing+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drawings/drawing38.xml" ContentType="application/vnd.openxmlformats-officedocument.drawing+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drawings/drawing39.xml" ContentType="application/vnd.openxmlformats-officedocument.drawing+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drawings/drawing40.xml" ContentType="application/vnd.openxmlformats-officedocument.drawing+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drawings/drawing41.xml" ContentType="application/vnd.openxmlformats-officedocument.drawing+xml"/>
  <Override PartName="/xl/charts/chart253.xml" ContentType="application/vnd.openxmlformats-officedocument.drawingml.chart+xml"/>
  <Override PartName="/xl/charts/chart254.xml" ContentType="application/vnd.openxmlformats-officedocument.drawingml.chart+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drawings/drawing42.xml" ContentType="application/vnd.openxmlformats-officedocument.drawing+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drawings/drawing43.xml" ContentType="application/vnd.openxmlformats-officedocument.drawing+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charts/chart274.xml" ContentType="application/vnd.openxmlformats-officedocument.drawingml.chart+xml"/>
  <Override PartName="/xl/charts/chart275.xml" ContentType="application/vnd.openxmlformats-officedocument.drawingml.chart+xml"/>
  <Override PartName="/xl/charts/chart276.xml" ContentType="application/vnd.openxmlformats-officedocument.drawingml.chart+xml"/>
  <Override PartName="/xl/charts/chart277.xml" ContentType="application/vnd.openxmlformats-officedocument.drawingml.chart+xml"/>
  <Override PartName="/xl/charts/chart278.xml" ContentType="application/vnd.openxmlformats-officedocument.drawingml.chart+xml"/>
  <Override PartName="/xl/charts/chart279.xml" ContentType="application/vnd.openxmlformats-officedocument.drawingml.chart+xml"/>
  <Override PartName="/xl/drawings/drawing44.xml" ContentType="application/vnd.openxmlformats-officedocument.drawing+xml"/>
  <Override PartName="/xl/charts/chart280.xml" ContentType="application/vnd.openxmlformats-officedocument.drawingml.chart+xml"/>
  <Override PartName="/xl/charts/chart281.xml" ContentType="application/vnd.openxmlformats-officedocument.drawingml.chart+xml"/>
  <Override PartName="/xl/charts/chart282.xml" ContentType="application/vnd.openxmlformats-officedocument.drawingml.chart+xml"/>
  <Override PartName="/xl/charts/chart283.xml" ContentType="application/vnd.openxmlformats-officedocument.drawingml.chart+xml"/>
  <Override PartName="/xl/charts/chart284.xml" ContentType="application/vnd.openxmlformats-officedocument.drawingml.chart+xml"/>
  <Override PartName="/xl/charts/chart285.xml" ContentType="application/vnd.openxmlformats-officedocument.drawingml.chart+xml"/>
  <Override PartName="/xl/charts/chart286.xml" ContentType="application/vnd.openxmlformats-officedocument.drawingml.chart+xml"/>
  <Override PartName="/xl/charts/chart287.xml" ContentType="application/vnd.openxmlformats-officedocument.drawingml.chart+xml"/>
  <Override PartName="/xl/charts/chart288.xml" ContentType="application/vnd.openxmlformats-officedocument.drawingml.chart+xml"/>
  <Override PartName="/xl/drawings/drawing45.xml" ContentType="application/vnd.openxmlformats-officedocument.drawing+xml"/>
  <Override PartName="/xl/charts/chart289.xml" ContentType="application/vnd.openxmlformats-officedocument.drawingml.chart+xml"/>
  <Override PartName="/xl/charts/chart290.xml" ContentType="application/vnd.openxmlformats-officedocument.drawingml.chart+xml"/>
  <Override PartName="/xl/charts/chart291.xml" ContentType="application/vnd.openxmlformats-officedocument.drawingml.chart+xml"/>
  <Override PartName="/xl/charts/chart292.xml" ContentType="application/vnd.openxmlformats-officedocument.drawingml.chart+xml"/>
  <Override PartName="/xl/charts/chart293.xml" ContentType="application/vnd.openxmlformats-officedocument.drawingml.chart+xml"/>
  <Override PartName="/xl/charts/chart294.xml" ContentType="application/vnd.openxmlformats-officedocument.drawingml.chart+xml"/>
  <Override PartName="/xl/charts/chart295.xml" ContentType="application/vnd.openxmlformats-officedocument.drawingml.chart+xml"/>
  <Override PartName="/xl/charts/chart296.xml" ContentType="application/vnd.openxmlformats-officedocument.drawingml.chart+xml"/>
  <Override PartName="/xl/charts/chart297.xml" ContentType="application/vnd.openxmlformats-officedocument.drawingml.chart+xml"/>
  <Override PartName="/xl/drawings/drawing46.xml" ContentType="application/vnd.openxmlformats-officedocument.drawing+xml"/>
  <Override PartName="/xl/charts/chart298.xml" ContentType="application/vnd.openxmlformats-officedocument.drawingml.chart+xml"/>
  <Override PartName="/xl/charts/chart299.xml" ContentType="application/vnd.openxmlformats-officedocument.drawingml.chart+xml"/>
  <Override PartName="/xl/charts/chart300.xml" ContentType="application/vnd.openxmlformats-officedocument.drawingml.chart+xml"/>
  <Override PartName="/xl/charts/chart301.xml" ContentType="application/vnd.openxmlformats-officedocument.drawingml.chart+xml"/>
  <Override PartName="/xl/charts/chart302.xml" ContentType="application/vnd.openxmlformats-officedocument.drawingml.chart+xml"/>
  <Override PartName="/xl/charts/chart303.xml" ContentType="application/vnd.openxmlformats-officedocument.drawingml.chart+xml"/>
  <Override PartName="/xl/charts/chart304.xml" ContentType="application/vnd.openxmlformats-officedocument.drawingml.chart+xml"/>
  <Override PartName="/xl/charts/chart305.xml" ContentType="application/vnd.openxmlformats-officedocument.drawingml.chart+xml"/>
  <Override PartName="/xl/charts/chart306.xml" ContentType="application/vnd.openxmlformats-officedocument.drawingml.chart+xml"/>
  <Override PartName="/xl/drawings/drawing47.xml" ContentType="application/vnd.openxmlformats-officedocument.drawing+xml"/>
  <Override PartName="/xl/charts/chart307.xml" ContentType="application/vnd.openxmlformats-officedocument.drawingml.chart+xml"/>
  <Override PartName="/xl/charts/chart308.xml" ContentType="application/vnd.openxmlformats-officedocument.drawingml.chart+xml"/>
  <Override PartName="/xl/charts/chart309.xml" ContentType="application/vnd.openxmlformats-officedocument.drawingml.chart+xml"/>
  <Override PartName="/xl/charts/chart310.xml" ContentType="application/vnd.openxmlformats-officedocument.drawingml.chart+xml"/>
  <Override PartName="/xl/charts/chart311.xml" ContentType="application/vnd.openxmlformats-officedocument.drawingml.chart+xml"/>
  <Override PartName="/xl/charts/chart312.xml" ContentType="application/vnd.openxmlformats-officedocument.drawingml.chart+xml"/>
  <Override PartName="/xl/charts/chart313.xml" ContentType="application/vnd.openxmlformats-officedocument.drawingml.chart+xml"/>
  <Override PartName="/xl/charts/chart314.xml" ContentType="application/vnd.openxmlformats-officedocument.drawingml.chart+xml"/>
  <Override PartName="/xl/charts/chart315.xml" ContentType="application/vnd.openxmlformats-officedocument.drawingml.chart+xml"/>
  <Override PartName="/xl/drawings/drawing48.xml" ContentType="application/vnd.openxmlformats-officedocument.drawing+xml"/>
  <Override PartName="/xl/charts/chart316.xml" ContentType="application/vnd.openxmlformats-officedocument.drawingml.chart+xml"/>
  <Override PartName="/xl/charts/chart317.xml" ContentType="application/vnd.openxmlformats-officedocument.drawingml.chart+xml"/>
  <Override PartName="/xl/charts/chart318.xml" ContentType="application/vnd.openxmlformats-officedocument.drawingml.chart+xml"/>
  <Override PartName="/xl/charts/chart319.xml" ContentType="application/vnd.openxmlformats-officedocument.drawingml.chart+xml"/>
  <Override PartName="/xl/charts/chart320.xml" ContentType="application/vnd.openxmlformats-officedocument.drawingml.chart+xml"/>
  <Override PartName="/xl/charts/chart321.xml" ContentType="application/vnd.openxmlformats-officedocument.drawingml.chart+xml"/>
  <Override PartName="/xl/charts/chart322.xml" ContentType="application/vnd.openxmlformats-officedocument.drawingml.chart+xml"/>
  <Override PartName="/xl/charts/chart323.xml" ContentType="application/vnd.openxmlformats-officedocument.drawingml.chart+xml"/>
  <Override PartName="/xl/charts/chart32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eddc1\Office Drive\Testing\2023-2024\"/>
    </mc:Choice>
  </mc:AlternateContent>
  <bookViews>
    <workbookView xWindow="0" yWindow="0" windowWidth="25125" windowHeight="12300" tabRatio="869" activeTab="2"/>
  </bookViews>
  <sheets>
    <sheet name="Instructions" sheetId="50" r:id="rId1"/>
    <sheet name="TECS Ave" sheetId="11" r:id="rId2"/>
    <sheet name="Scores" sheetId="51" r:id="rId3"/>
    <sheet name="Class Info." sheetId="58" r:id="rId4"/>
    <sheet name="70" sheetId="1" r:id="rId5"/>
    <sheet name="Spell" sheetId="2" r:id="rId6"/>
    <sheet name="IXL ELA" sheetId="60" r:id="rId7"/>
    <sheet name="WPM" sheetId="56" r:id="rId8"/>
    <sheet name="IXL Math" sheetId="61" r:id="rId9"/>
    <sheet name="Math" sheetId="54" state="hidden" r:id="rId10"/>
    <sheet name="Sub" sheetId="4" r:id="rId11"/>
    <sheet name="Mult" sheetId="5" r:id="rId12"/>
    <sheet name="HW" sheetId="6" r:id="rId13"/>
    <sheet name="1" sheetId="14" r:id="rId14"/>
    <sheet name="2" sheetId="16" r:id="rId15"/>
    <sheet name="3" sheetId="17" r:id="rId16"/>
    <sheet name="4" sheetId="18" r:id="rId17"/>
    <sheet name="5" sheetId="19" r:id="rId18"/>
    <sheet name="6" sheetId="20" r:id="rId19"/>
    <sheet name="7" sheetId="21" r:id="rId20"/>
    <sheet name="8" sheetId="22" r:id="rId21"/>
    <sheet name="9" sheetId="23" r:id="rId22"/>
    <sheet name="10" sheetId="24" r:id="rId23"/>
    <sheet name="11" sheetId="25" r:id="rId24"/>
    <sheet name="12" sheetId="26" r:id="rId25"/>
    <sheet name="13" sheetId="27" r:id="rId26"/>
    <sheet name="14" sheetId="28" r:id="rId27"/>
    <sheet name="15" sheetId="29" r:id="rId28"/>
    <sheet name="16" sheetId="30" r:id="rId29"/>
    <sheet name="17" sheetId="31" r:id="rId30"/>
    <sheet name="18" sheetId="32" r:id="rId31"/>
    <sheet name="19" sheetId="33" r:id="rId32"/>
    <sheet name="20" sheetId="34" r:id="rId33"/>
    <sheet name="21" sheetId="35" r:id="rId34"/>
    <sheet name="22" sheetId="36" r:id="rId35"/>
    <sheet name="23" sheetId="37" r:id="rId36"/>
    <sheet name="24" sheetId="38" r:id="rId37"/>
    <sheet name="25" sheetId="39" r:id="rId38"/>
    <sheet name="26" sheetId="40" r:id="rId39"/>
    <sheet name="27" sheetId="41" r:id="rId40"/>
    <sheet name="28" sheetId="42" r:id="rId41"/>
    <sheet name="29" sheetId="43" r:id="rId42"/>
    <sheet name="30" sheetId="44" r:id="rId43"/>
    <sheet name="31" sheetId="45" r:id="rId44"/>
    <sheet name="32" sheetId="46" r:id="rId45"/>
    <sheet name="33" sheetId="47" r:id="rId46"/>
    <sheet name="34" sheetId="48" r:id="rId47"/>
    <sheet name="35" sheetId="49" r:id="rId48"/>
    <sheet name="DON'T CLICK HERE" sheetId="12" r:id="rId49"/>
    <sheet name="Don't Click" sheetId="59" r:id="rId50"/>
  </sheets>
  <definedNames>
    <definedName name="_xlnm._FilterDatabase" localSheetId="4" hidden="1">'70'!$A$8:$V$47</definedName>
  </definedNames>
  <calcPr calcId="162913"/>
</workbook>
</file>

<file path=xl/calcChain.xml><?xml version="1.0" encoding="utf-8"?>
<calcChain xmlns="http://schemas.openxmlformats.org/spreadsheetml/2006/main">
  <c r="AA15" i="11" l="1"/>
  <c r="Z15" i="11"/>
  <c r="Y15" i="11"/>
  <c r="X15" i="11"/>
  <c r="W16" i="11" s="1"/>
  <c r="W15" i="11"/>
  <c r="V15" i="11"/>
  <c r="U15" i="11"/>
  <c r="T16" i="11" s="1"/>
  <c r="T15" i="11"/>
  <c r="S15" i="11"/>
  <c r="R15" i="11"/>
  <c r="Q16" i="11" s="1"/>
  <c r="Q15" i="11"/>
  <c r="P15" i="11"/>
  <c r="O15" i="11"/>
  <c r="N15" i="11"/>
  <c r="M15" i="11"/>
  <c r="L15" i="11"/>
  <c r="K15" i="11"/>
  <c r="K16" i="11" s="1"/>
  <c r="J15" i="11"/>
  <c r="I15" i="11"/>
  <c r="H16" i="11" s="1"/>
  <c r="H15" i="11"/>
  <c r="G15" i="11"/>
  <c r="F15" i="11"/>
  <c r="E15" i="11"/>
  <c r="E16" i="11" s="1"/>
  <c r="D15" i="11"/>
  <c r="C15" i="11"/>
  <c r="B16" i="11" s="1"/>
  <c r="B15" i="11"/>
  <c r="N16" i="11" l="1"/>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9" i="5"/>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8" i="4"/>
  <c r="P39" i="4"/>
  <c r="P40" i="4"/>
  <c r="P41" i="4"/>
  <c r="P42" i="4"/>
  <c r="P43" i="4"/>
  <c r="P9" i="4"/>
  <c r="B13" i="60"/>
  <c r="B14" i="60"/>
  <c r="B15" i="60"/>
  <c r="B16" i="60"/>
  <c r="B17" i="60"/>
  <c r="B18" i="60"/>
  <c r="B19" i="60"/>
  <c r="B20" i="60"/>
  <c r="B21" i="60"/>
  <c r="B22" i="60"/>
  <c r="B23" i="60"/>
  <c r="B24" i="60"/>
  <c r="B25" i="60"/>
  <c r="B26" i="60"/>
  <c r="B27" i="60"/>
  <c r="B28" i="60"/>
  <c r="B29" i="60"/>
  <c r="B30" i="60"/>
  <c r="B31" i="60"/>
  <c r="B32" i="60"/>
  <c r="B33" i="60"/>
  <c r="B34" i="60"/>
  <c r="B35" i="60"/>
  <c r="B36" i="60"/>
  <c r="B37" i="60"/>
  <c r="B38" i="60"/>
  <c r="B39" i="60"/>
  <c r="B40" i="60"/>
  <c r="B41" i="60"/>
  <c r="B42" i="60"/>
  <c r="B43" i="60"/>
  <c r="B44" i="60"/>
  <c r="B45" i="60"/>
  <c r="B12" i="60"/>
  <c r="B11" i="60"/>
  <c r="J2" i="59" l="1"/>
  <c r="K2" i="59"/>
  <c r="L2" i="59"/>
  <c r="J3" i="59"/>
  <c r="K3" i="59"/>
  <c r="L3" i="59"/>
  <c r="J4" i="59"/>
  <c r="K4" i="59"/>
  <c r="L4" i="59"/>
  <c r="J5" i="59"/>
  <c r="K5" i="59"/>
  <c r="L5" i="59"/>
  <c r="J6" i="59"/>
  <c r="K6" i="59"/>
  <c r="L6" i="59"/>
  <c r="J7" i="59"/>
  <c r="K7" i="59"/>
  <c r="L7" i="59"/>
  <c r="J8" i="59"/>
  <c r="K8" i="59"/>
  <c r="L8" i="59"/>
  <c r="J9" i="59"/>
  <c r="K9" i="59"/>
  <c r="L9" i="59"/>
  <c r="J10" i="59"/>
  <c r="K10" i="59"/>
  <c r="L10" i="59"/>
  <c r="J11" i="59"/>
  <c r="K11" i="59"/>
  <c r="L11" i="59"/>
  <c r="J12" i="59"/>
  <c r="K12" i="59"/>
  <c r="L12" i="59"/>
  <c r="J13" i="59"/>
  <c r="K13" i="59"/>
  <c r="L13" i="59"/>
  <c r="J14" i="59"/>
  <c r="K14" i="59"/>
  <c r="L14" i="59"/>
  <c r="J15" i="59"/>
  <c r="K15" i="59"/>
  <c r="L15" i="59"/>
  <c r="J16" i="59"/>
  <c r="K16" i="59"/>
  <c r="L16" i="59"/>
  <c r="J17" i="59"/>
  <c r="K17" i="59"/>
  <c r="L17" i="59"/>
  <c r="J18" i="59"/>
  <c r="K18" i="59"/>
  <c r="L18" i="59"/>
  <c r="J19" i="59"/>
  <c r="K19" i="59"/>
  <c r="L19" i="59"/>
  <c r="J20" i="59"/>
  <c r="K20" i="59"/>
  <c r="L20" i="59"/>
  <c r="J21" i="59"/>
  <c r="K21" i="59"/>
  <c r="L21" i="59"/>
  <c r="J22" i="59"/>
  <c r="K22" i="59"/>
  <c r="L22" i="59"/>
  <c r="J23" i="59"/>
  <c r="K23" i="59"/>
  <c r="L23" i="59"/>
  <c r="J24" i="59"/>
  <c r="K24" i="59"/>
  <c r="L24" i="59"/>
  <c r="J25" i="59"/>
  <c r="K25" i="59"/>
  <c r="L25" i="59"/>
  <c r="J26" i="59"/>
  <c r="K26" i="59"/>
  <c r="L26" i="59"/>
  <c r="J27" i="59"/>
  <c r="K27" i="59"/>
  <c r="L27" i="59"/>
  <c r="J28" i="59"/>
  <c r="K28" i="59"/>
  <c r="L28" i="59"/>
  <c r="J29" i="59"/>
  <c r="K29" i="59"/>
  <c r="L29" i="59"/>
  <c r="J30" i="59"/>
  <c r="K30" i="59"/>
  <c r="L30" i="59"/>
  <c r="J31" i="59"/>
  <c r="K31" i="59"/>
  <c r="L31" i="59"/>
  <c r="J32" i="59"/>
  <c r="K32" i="59"/>
  <c r="L32" i="59"/>
  <c r="J33" i="59"/>
  <c r="K33" i="59"/>
  <c r="L33" i="59"/>
  <c r="J34" i="59"/>
  <c r="K34" i="59"/>
  <c r="L34" i="59"/>
  <c r="J35" i="59"/>
  <c r="K35" i="59"/>
  <c r="L35" i="59"/>
  <c r="I12" i="61" l="1"/>
  <c r="E22" i="49" l="1"/>
  <c r="E22" i="48"/>
  <c r="E22" i="47"/>
  <c r="E22" i="46"/>
  <c r="D25" i="46" s="1"/>
  <c r="E22" i="45"/>
  <c r="D25" i="45" s="1"/>
  <c r="E22" i="44"/>
  <c r="E22" i="43"/>
  <c r="E22" i="42"/>
  <c r="E22" i="41"/>
  <c r="D25" i="41" s="1"/>
  <c r="E22" i="40"/>
  <c r="E22" i="39"/>
  <c r="D25" i="39" s="1"/>
  <c r="E22" i="38"/>
  <c r="E22" i="37"/>
  <c r="E22" i="36"/>
  <c r="E22" i="35"/>
  <c r="E22" i="34"/>
  <c r="E22" i="33"/>
  <c r="E22" i="32"/>
  <c r="E22" i="31"/>
  <c r="E22" i="30"/>
  <c r="E22" i="29"/>
  <c r="D25" i="29" s="1"/>
  <c r="E22" i="28"/>
  <c r="E22" i="27"/>
  <c r="E22" i="26"/>
  <c r="D25" i="26" s="1"/>
  <c r="E22" i="25"/>
  <c r="D25" i="25" s="1"/>
  <c r="E22" i="24"/>
  <c r="E22" i="23"/>
  <c r="E22" i="22"/>
  <c r="E22" i="21"/>
  <c r="D25" i="21" s="1"/>
  <c r="E22" i="20"/>
  <c r="D25" i="20" s="1"/>
  <c r="C22" i="49"/>
  <c r="C25" i="49" s="1"/>
  <c r="C22" i="48"/>
  <c r="C22" i="47"/>
  <c r="C22" i="46"/>
  <c r="C22" i="45"/>
  <c r="C22" i="44"/>
  <c r="C25" i="44" s="1"/>
  <c r="C22" i="43"/>
  <c r="C22" i="42"/>
  <c r="C25" i="42" s="1"/>
  <c r="C22" i="41"/>
  <c r="C25" i="41" s="1"/>
  <c r="C22" i="40"/>
  <c r="C25" i="40" s="1"/>
  <c r="C22" i="39"/>
  <c r="C22" i="38"/>
  <c r="C25" i="38" s="1"/>
  <c r="C22" i="37"/>
  <c r="C22" i="36"/>
  <c r="C25" i="36" s="1"/>
  <c r="C22" i="35"/>
  <c r="C25" i="35" s="1"/>
  <c r="C22" i="34"/>
  <c r="C22" i="33"/>
  <c r="C25" i="33" s="1"/>
  <c r="C22" i="32"/>
  <c r="C25" i="32" s="1"/>
  <c r="C22" i="31"/>
  <c r="C25" i="31" s="1"/>
  <c r="C22" i="30"/>
  <c r="C22" i="29"/>
  <c r="C25" i="29" s="1"/>
  <c r="C22" i="28"/>
  <c r="C25" i="28" s="1"/>
  <c r="C22" i="27"/>
  <c r="C25" i="27" s="1"/>
  <c r="C22" i="26"/>
  <c r="C25" i="26" s="1"/>
  <c r="C22" i="25"/>
  <c r="C25" i="25" s="1"/>
  <c r="C22" i="24"/>
  <c r="C25" i="24" s="1"/>
  <c r="C22" i="23"/>
  <c r="C22" i="22"/>
  <c r="C25" i="22" s="1"/>
  <c r="C22" i="21"/>
  <c r="C25" i="21" s="1"/>
  <c r="C22" i="20"/>
  <c r="E22" i="19"/>
  <c r="C22" i="19"/>
  <c r="E22" i="18"/>
  <c r="C22" i="18"/>
  <c r="E22" i="17"/>
  <c r="D25" i="17" s="1"/>
  <c r="C22" i="17"/>
  <c r="C25" i="17" s="1"/>
  <c r="E22" i="16"/>
  <c r="D25" i="16" s="1"/>
  <c r="C22" i="16"/>
  <c r="E22" i="14"/>
  <c r="C22" i="14"/>
  <c r="D25" i="35"/>
  <c r="A22" i="35"/>
  <c r="A22" i="49"/>
  <c r="B25" i="49" s="1"/>
  <c r="D25" i="48"/>
  <c r="A22" i="48"/>
  <c r="D25" i="47"/>
  <c r="A22" i="47"/>
  <c r="C25" i="46"/>
  <c r="A22" i="46"/>
  <c r="A22" i="45"/>
  <c r="A22" i="44"/>
  <c r="D25" i="44"/>
  <c r="D25" i="43"/>
  <c r="A22" i="43"/>
  <c r="D25" i="42"/>
  <c r="A22" i="42"/>
  <c r="B25" i="42" s="1"/>
  <c r="A22" i="41"/>
  <c r="A22" i="40"/>
  <c r="C25" i="39"/>
  <c r="A22" i="39"/>
  <c r="A22" i="38"/>
  <c r="D25" i="37"/>
  <c r="C25" i="37"/>
  <c r="A22" i="37"/>
  <c r="D25" i="36"/>
  <c r="A22" i="36"/>
  <c r="B25" i="35"/>
  <c r="D25" i="34"/>
  <c r="C25" i="34"/>
  <c r="A22" i="34"/>
  <c r="B25" i="34" s="1"/>
  <c r="D25" i="33"/>
  <c r="A22" i="33"/>
  <c r="D25" i="32"/>
  <c r="A22" i="32"/>
  <c r="B25" i="32" s="1"/>
  <c r="D25" i="31"/>
  <c r="A22" i="31"/>
  <c r="C25" i="30"/>
  <c r="A22" i="30"/>
  <c r="A22" i="29"/>
  <c r="D25" i="28"/>
  <c r="A22" i="28"/>
  <c r="A22" i="27"/>
  <c r="B25" i="27"/>
  <c r="A22" i="26"/>
  <c r="A22" i="25"/>
  <c r="B25" i="25" s="1"/>
  <c r="D25" i="24"/>
  <c r="A22" i="24"/>
  <c r="D25" i="23"/>
  <c r="A22" i="23"/>
  <c r="B25" i="23" s="1"/>
  <c r="C25" i="23"/>
  <c r="A22" i="22"/>
  <c r="A22" i="21"/>
  <c r="A22" i="20"/>
  <c r="D25" i="19"/>
  <c r="A22" i="19"/>
  <c r="D25" i="18"/>
  <c r="C25" i="18"/>
  <c r="A22" i="18"/>
  <c r="B25" i="18"/>
  <c r="A22" i="17"/>
  <c r="B25" i="17" s="1"/>
  <c r="C25" i="16"/>
  <c r="A22" i="16"/>
  <c r="B25" i="16" s="1"/>
  <c r="D28" i="49"/>
  <c r="C28" i="49"/>
  <c r="B28" i="49"/>
  <c r="D27" i="49"/>
  <c r="B27" i="49"/>
  <c r="D24" i="49"/>
  <c r="C24" i="49"/>
  <c r="B24" i="49"/>
  <c r="D28" i="48"/>
  <c r="C28" i="48"/>
  <c r="B28" i="48"/>
  <c r="D27" i="48"/>
  <c r="C27" i="48" s="1"/>
  <c r="B27" i="48"/>
  <c r="C25" i="48"/>
  <c r="B25" i="48"/>
  <c r="D24" i="48"/>
  <c r="C24" i="48"/>
  <c r="B24" i="48"/>
  <c r="D28" i="47"/>
  <c r="C28" i="47"/>
  <c r="B28" i="47"/>
  <c r="D27" i="47"/>
  <c r="B27" i="47"/>
  <c r="C25" i="47"/>
  <c r="B25" i="47"/>
  <c r="D24" i="47"/>
  <c r="C24" i="47"/>
  <c r="B24" i="47"/>
  <c r="D28" i="46"/>
  <c r="C28" i="46"/>
  <c r="B28" i="46"/>
  <c r="D27" i="46"/>
  <c r="B27" i="46"/>
  <c r="C27" i="46" s="1"/>
  <c r="B25" i="46"/>
  <c r="D24" i="46"/>
  <c r="C24" i="46"/>
  <c r="B24" i="46"/>
  <c r="D28" i="45"/>
  <c r="C28" i="45"/>
  <c r="B28" i="45"/>
  <c r="D27" i="45"/>
  <c r="B27" i="45"/>
  <c r="C25" i="45"/>
  <c r="B25" i="45"/>
  <c r="D24" i="45"/>
  <c r="C24" i="45"/>
  <c r="B24" i="45"/>
  <c r="D28" i="44"/>
  <c r="C28" i="44"/>
  <c r="B28" i="44"/>
  <c r="D27" i="44"/>
  <c r="C27" i="44"/>
  <c r="B27" i="44"/>
  <c r="B25" i="44"/>
  <c r="D24" i="44"/>
  <c r="C24" i="44"/>
  <c r="B24" i="44"/>
  <c r="D28" i="43"/>
  <c r="C28" i="43"/>
  <c r="B28" i="43"/>
  <c r="D27" i="43"/>
  <c r="B27" i="43"/>
  <c r="C27" i="43" s="1"/>
  <c r="C25" i="43"/>
  <c r="B25" i="43"/>
  <c r="D24" i="43"/>
  <c r="C24" i="43"/>
  <c r="B24" i="43"/>
  <c r="D28" i="42"/>
  <c r="C28" i="42"/>
  <c r="B28" i="42"/>
  <c r="D27" i="42"/>
  <c r="B27" i="42"/>
  <c r="C27" i="42" s="1"/>
  <c r="D24" i="42"/>
  <c r="C24" i="42"/>
  <c r="B24" i="42"/>
  <c r="D28" i="41"/>
  <c r="C28" i="41"/>
  <c r="B28" i="41"/>
  <c r="D27" i="41"/>
  <c r="B27" i="41"/>
  <c r="B25" i="41"/>
  <c r="D24" i="41"/>
  <c r="C24" i="41"/>
  <c r="B24" i="41"/>
  <c r="D28" i="40"/>
  <c r="C28" i="40"/>
  <c r="B28" i="40"/>
  <c r="D27" i="40"/>
  <c r="C27" i="40" s="1"/>
  <c r="B27" i="40"/>
  <c r="D25" i="40"/>
  <c r="B25" i="40"/>
  <c r="D24" i="40"/>
  <c r="C24" i="40"/>
  <c r="B24" i="40"/>
  <c r="D28" i="39"/>
  <c r="C28" i="39"/>
  <c r="B28" i="39"/>
  <c r="D27" i="39"/>
  <c r="B27" i="39"/>
  <c r="B25" i="39"/>
  <c r="D24" i="39"/>
  <c r="C24" i="39"/>
  <c r="B24" i="39"/>
  <c r="D28" i="38"/>
  <c r="C28" i="38"/>
  <c r="B28" i="38"/>
  <c r="D27" i="38"/>
  <c r="C27" i="38"/>
  <c r="B27" i="38"/>
  <c r="D25" i="38"/>
  <c r="B25" i="38"/>
  <c r="D24" i="38"/>
  <c r="C24" i="38"/>
  <c r="B24" i="38"/>
  <c r="D28" i="37"/>
  <c r="C28" i="37"/>
  <c r="B28" i="37"/>
  <c r="D27" i="37"/>
  <c r="B27" i="37"/>
  <c r="B25" i="37"/>
  <c r="D24" i="37"/>
  <c r="C24" i="37"/>
  <c r="B24" i="37"/>
  <c r="D28" i="36"/>
  <c r="C28" i="36"/>
  <c r="B28" i="36"/>
  <c r="D27" i="36"/>
  <c r="B27" i="36"/>
  <c r="B25" i="36"/>
  <c r="D24" i="36"/>
  <c r="C24" i="36"/>
  <c r="B24" i="36"/>
  <c r="D28" i="35"/>
  <c r="C28" i="35"/>
  <c r="B28" i="35"/>
  <c r="D27" i="35"/>
  <c r="C27" i="35" s="1"/>
  <c r="B27" i="35"/>
  <c r="D24" i="35"/>
  <c r="C24" i="35"/>
  <c r="B24" i="35"/>
  <c r="D28" i="34"/>
  <c r="C28" i="34"/>
  <c r="B28" i="34"/>
  <c r="D27" i="34"/>
  <c r="B27" i="34"/>
  <c r="C27" i="34" s="1"/>
  <c r="D24" i="34"/>
  <c r="C24" i="34"/>
  <c r="B24" i="34"/>
  <c r="D28" i="33"/>
  <c r="C28" i="33"/>
  <c r="B28" i="33"/>
  <c r="D27" i="33"/>
  <c r="B27" i="33"/>
  <c r="C27" i="33" s="1"/>
  <c r="B25" i="33"/>
  <c r="D24" i="33"/>
  <c r="C24" i="33"/>
  <c r="B24" i="33"/>
  <c r="D28" i="32"/>
  <c r="C28" i="32"/>
  <c r="B28" i="32"/>
  <c r="D27" i="32"/>
  <c r="C27" i="32" s="1"/>
  <c r="B27" i="32"/>
  <c r="D24" i="32"/>
  <c r="C24" i="32"/>
  <c r="B24" i="32"/>
  <c r="D28" i="31"/>
  <c r="C28" i="31"/>
  <c r="B28" i="31"/>
  <c r="D27" i="31"/>
  <c r="C27" i="31" s="1"/>
  <c r="B27" i="31"/>
  <c r="B25" i="31"/>
  <c r="D24" i="31"/>
  <c r="C24" i="31"/>
  <c r="B24" i="31"/>
  <c r="D28" i="30"/>
  <c r="C28" i="30"/>
  <c r="B28" i="30"/>
  <c r="D27" i="30"/>
  <c r="B27" i="30"/>
  <c r="C27" i="30" s="1"/>
  <c r="D25" i="30"/>
  <c r="B25" i="30"/>
  <c r="D24" i="30"/>
  <c r="C24" i="30"/>
  <c r="B24" i="30"/>
  <c r="D28" i="29"/>
  <c r="C28" i="29"/>
  <c r="B28" i="29"/>
  <c r="D27" i="29"/>
  <c r="B27" i="29"/>
  <c r="B25" i="29"/>
  <c r="D24" i="29"/>
  <c r="C24" i="29"/>
  <c r="B24" i="29"/>
  <c r="D28" i="28"/>
  <c r="C28" i="28"/>
  <c r="B28" i="28"/>
  <c r="D27" i="28"/>
  <c r="B27" i="28"/>
  <c r="B25" i="28"/>
  <c r="D24" i="28"/>
  <c r="C24" i="28"/>
  <c r="B24" i="28"/>
  <c r="D28" i="27"/>
  <c r="C28" i="27"/>
  <c r="B28" i="27"/>
  <c r="D27" i="27"/>
  <c r="B27" i="27"/>
  <c r="D25" i="27"/>
  <c r="D24" i="27"/>
  <c r="C24" i="27"/>
  <c r="B24" i="27"/>
  <c r="D28" i="26"/>
  <c r="C28" i="26"/>
  <c r="B28" i="26"/>
  <c r="D27" i="26"/>
  <c r="B27" i="26"/>
  <c r="B25" i="26"/>
  <c r="D24" i="26"/>
  <c r="C24" i="26"/>
  <c r="B24" i="26"/>
  <c r="D28" i="25"/>
  <c r="C28" i="25"/>
  <c r="B28" i="25"/>
  <c r="D27" i="25"/>
  <c r="C27" i="25" s="1"/>
  <c r="B27" i="25"/>
  <c r="D24" i="25"/>
  <c r="C24" i="25"/>
  <c r="B24" i="25"/>
  <c r="D28" i="24"/>
  <c r="C28" i="24"/>
  <c r="B28" i="24"/>
  <c r="D27" i="24"/>
  <c r="C27" i="24" s="1"/>
  <c r="B27" i="24"/>
  <c r="B25" i="24"/>
  <c r="D24" i="24"/>
  <c r="C24" i="24"/>
  <c r="B24" i="24"/>
  <c r="D28" i="23"/>
  <c r="C28" i="23"/>
  <c r="B28" i="23"/>
  <c r="D27" i="23"/>
  <c r="B27" i="23"/>
  <c r="D24" i="23"/>
  <c r="C24" i="23"/>
  <c r="B24" i="23"/>
  <c r="D28" i="22"/>
  <c r="C28" i="22"/>
  <c r="B28" i="22"/>
  <c r="D27" i="22"/>
  <c r="B27" i="22"/>
  <c r="C27" i="22" s="1"/>
  <c r="D25" i="22"/>
  <c r="B25" i="22"/>
  <c r="D24" i="22"/>
  <c r="C24" i="22"/>
  <c r="B24" i="22"/>
  <c r="D28" i="21"/>
  <c r="C28" i="21"/>
  <c r="B28" i="21"/>
  <c r="D27" i="21"/>
  <c r="B27" i="21"/>
  <c r="B25" i="21"/>
  <c r="D24" i="21"/>
  <c r="C24" i="21"/>
  <c r="B24" i="21"/>
  <c r="D28" i="20"/>
  <c r="C28" i="20"/>
  <c r="B28" i="20"/>
  <c r="D27" i="20"/>
  <c r="B27" i="20"/>
  <c r="C25" i="20"/>
  <c r="B25" i="20"/>
  <c r="D24" i="20"/>
  <c r="C24" i="20"/>
  <c r="B24" i="20"/>
  <c r="D28" i="19"/>
  <c r="C28" i="19"/>
  <c r="B28" i="19"/>
  <c r="D27" i="19"/>
  <c r="B27" i="19"/>
  <c r="C27" i="19" s="1"/>
  <c r="C25" i="19"/>
  <c r="B25" i="19"/>
  <c r="D24" i="19"/>
  <c r="C24" i="19"/>
  <c r="B24" i="19"/>
  <c r="D28" i="18"/>
  <c r="C28" i="18"/>
  <c r="B28" i="18"/>
  <c r="D27" i="18"/>
  <c r="C27" i="18"/>
  <c r="B27" i="18"/>
  <c r="D24" i="18"/>
  <c r="C24" i="18"/>
  <c r="B24" i="18"/>
  <c r="D28" i="17"/>
  <c r="C28" i="17"/>
  <c r="B28" i="17"/>
  <c r="D27" i="17"/>
  <c r="C27" i="17" s="1"/>
  <c r="B27" i="17"/>
  <c r="D24" i="17"/>
  <c r="C24" i="17"/>
  <c r="B24" i="17"/>
  <c r="D28" i="16"/>
  <c r="C28" i="16"/>
  <c r="B28" i="16"/>
  <c r="D27" i="16"/>
  <c r="B27" i="16"/>
  <c r="C27" i="16" s="1"/>
  <c r="D24" i="16"/>
  <c r="C24" i="16"/>
  <c r="B24" i="16"/>
  <c r="C28" i="14"/>
  <c r="D28" i="14"/>
  <c r="B28" i="14"/>
  <c r="D27" i="14"/>
  <c r="B27" i="14"/>
  <c r="A22" i="14"/>
  <c r="H12" i="61"/>
  <c r="J12" i="61"/>
  <c r="H13" i="61"/>
  <c r="I13" i="61"/>
  <c r="J13" i="61"/>
  <c r="H14" i="61"/>
  <c r="I14" i="61"/>
  <c r="J14" i="61"/>
  <c r="H15" i="61"/>
  <c r="I15" i="61"/>
  <c r="J15" i="61"/>
  <c r="H16" i="61"/>
  <c r="I16" i="61"/>
  <c r="J16" i="61"/>
  <c r="H17" i="61"/>
  <c r="I17" i="61"/>
  <c r="J17" i="61"/>
  <c r="H18" i="61"/>
  <c r="I18" i="61"/>
  <c r="J18" i="61"/>
  <c r="H19" i="61"/>
  <c r="I19" i="61"/>
  <c r="J19" i="61"/>
  <c r="H20" i="61"/>
  <c r="I20" i="61"/>
  <c r="J20" i="61"/>
  <c r="H21" i="61"/>
  <c r="I21" i="61"/>
  <c r="J21" i="61"/>
  <c r="H22" i="61"/>
  <c r="I22" i="61"/>
  <c r="J22" i="61"/>
  <c r="H23" i="61"/>
  <c r="I23" i="61"/>
  <c r="J23" i="61"/>
  <c r="H24" i="61"/>
  <c r="I24" i="61"/>
  <c r="J24" i="61"/>
  <c r="H25" i="61"/>
  <c r="I25" i="61"/>
  <c r="J25" i="61"/>
  <c r="H26" i="61"/>
  <c r="I26" i="61"/>
  <c r="J26" i="61"/>
  <c r="H27" i="61"/>
  <c r="I27" i="61"/>
  <c r="J27" i="61"/>
  <c r="H28" i="61"/>
  <c r="I28" i="61"/>
  <c r="J28" i="61"/>
  <c r="H29" i="61"/>
  <c r="I29" i="61"/>
  <c r="J29" i="61"/>
  <c r="H30" i="61"/>
  <c r="I30" i="61"/>
  <c r="J30" i="61"/>
  <c r="H31" i="61"/>
  <c r="I31" i="61"/>
  <c r="J31" i="61"/>
  <c r="H32" i="61"/>
  <c r="I32" i="61"/>
  <c r="J32" i="61"/>
  <c r="H33" i="61"/>
  <c r="I33" i="61"/>
  <c r="J33" i="61"/>
  <c r="H34" i="61"/>
  <c r="I34" i="61"/>
  <c r="J34" i="61"/>
  <c r="H35" i="61"/>
  <c r="I35" i="61"/>
  <c r="J35" i="61"/>
  <c r="H36" i="61"/>
  <c r="I36" i="61"/>
  <c r="J36" i="61"/>
  <c r="H37" i="61"/>
  <c r="I37" i="61"/>
  <c r="J37" i="61"/>
  <c r="H38" i="61"/>
  <c r="I38" i="61"/>
  <c r="J38" i="61"/>
  <c r="H39" i="61"/>
  <c r="I39" i="61"/>
  <c r="J39" i="61"/>
  <c r="H40" i="61"/>
  <c r="I40" i="61"/>
  <c r="J40" i="61"/>
  <c r="H41" i="61"/>
  <c r="I41" i="61"/>
  <c r="J41" i="61"/>
  <c r="H42" i="61"/>
  <c r="I42" i="61"/>
  <c r="J42" i="61"/>
  <c r="H43" i="61"/>
  <c r="I43" i="61"/>
  <c r="J43" i="61"/>
  <c r="H44" i="61"/>
  <c r="I44" i="61"/>
  <c r="J44" i="61"/>
  <c r="H45" i="61"/>
  <c r="I45" i="61"/>
  <c r="J45" i="61"/>
  <c r="J11" i="61"/>
  <c r="I11" i="61"/>
  <c r="H11" i="61"/>
  <c r="Q12" i="60"/>
  <c r="P12" i="60"/>
  <c r="R12" i="60"/>
  <c r="P13" i="60"/>
  <c r="Q13" i="60"/>
  <c r="R13" i="60"/>
  <c r="P14" i="60"/>
  <c r="Q14" i="60"/>
  <c r="R14" i="60"/>
  <c r="P15" i="60"/>
  <c r="Q15" i="60"/>
  <c r="R15" i="60"/>
  <c r="P16" i="60"/>
  <c r="Q16" i="60"/>
  <c r="R16" i="60"/>
  <c r="P17" i="60"/>
  <c r="Q17" i="60"/>
  <c r="R17" i="60"/>
  <c r="P18" i="60"/>
  <c r="Q18" i="60"/>
  <c r="R18" i="60"/>
  <c r="P19" i="60"/>
  <c r="Q19" i="60"/>
  <c r="R19" i="60"/>
  <c r="P20" i="60"/>
  <c r="Q20" i="60"/>
  <c r="R20" i="60"/>
  <c r="P21" i="60"/>
  <c r="Q21" i="60"/>
  <c r="R21" i="60"/>
  <c r="P22" i="60"/>
  <c r="Q22" i="60"/>
  <c r="R22" i="60"/>
  <c r="P23" i="60"/>
  <c r="Q23" i="60"/>
  <c r="R23" i="60"/>
  <c r="P24" i="60"/>
  <c r="Q24" i="60"/>
  <c r="R24" i="60"/>
  <c r="P25" i="60"/>
  <c r="Q25" i="60"/>
  <c r="R25" i="60"/>
  <c r="P26" i="60"/>
  <c r="Q26" i="60"/>
  <c r="R26" i="60"/>
  <c r="P27" i="60"/>
  <c r="Q27" i="60"/>
  <c r="R27" i="60"/>
  <c r="P28" i="60"/>
  <c r="Q28" i="60"/>
  <c r="R28" i="60"/>
  <c r="P29" i="60"/>
  <c r="Q29" i="60"/>
  <c r="R29" i="60"/>
  <c r="P30" i="60"/>
  <c r="Q30" i="60"/>
  <c r="R30" i="60"/>
  <c r="P31" i="60"/>
  <c r="Q31" i="60"/>
  <c r="R31" i="60"/>
  <c r="P32" i="60"/>
  <c r="Q32" i="60"/>
  <c r="R32" i="60"/>
  <c r="P33" i="60"/>
  <c r="Q33" i="60"/>
  <c r="R33" i="60"/>
  <c r="P34" i="60"/>
  <c r="Q34" i="60"/>
  <c r="R34" i="60"/>
  <c r="P35" i="60"/>
  <c r="Q35" i="60"/>
  <c r="R35" i="60"/>
  <c r="P36" i="60"/>
  <c r="Q36" i="60"/>
  <c r="R36" i="60"/>
  <c r="P37" i="60"/>
  <c r="Q37" i="60"/>
  <c r="R37" i="60"/>
  <c r="P38" i="60"/>
  <c r="Q38" i="60"/>
  <c r="R38" i="60"/>
  <c r="P39" i="60"/>
  <c r="Q39" i="60"/>
  <c r="R39" i="60"/>
  <c r="P40" i="60"/>
  <c r="Q40" i="60"/>
  <c r="R40" i="60"/>
  <c r="P41" i="60"/>
  <c r="Q41" i="60"/>
  <c r="R41" i="60"/>
  <c r="P42" i="60"/>
  <c r="Q42" i="60"/>
  <c r="R42" i="60"/>
  <c r="P43" i="60"/>
  <c r="Q43" i="60"/>
  <c r="R43" i="60"/>
  <c r="P44" i="60"/>
  <c r="Q44" i="60"/>
  <c r="R44" i="60"/>
  <c r="P45" i="60"/>
  <c r="Q45" i="60"/>
  <c r="R45" i="60"/>
  <c r="R11" i="60"/>
  <c r="Q11" i="60"/>
  <c r="P11" i="60"/>
  <c r="H12" i="60"/>
  <c r="I12" i="60"/>
  <c r="J12" i="60"/>
  <c r="H13" i="60"/>
  <c r="I13" i="60"/>
  <c r="J13" i="60"/>
  <c r="H14" i="60"/>
  <c r="I14" i="60"/>
  <c r="J14" i="60"/>
  <c r="H15" i="60"/>
  <c r="I15" i="60"/>
  <c r="J15" i="60"/>
  <c r="H16" i="60"/>
  <c r="I16" i="60"/>
  <c r="J16" i="60"/>
  <c r="H17" i="60"/>
  <c r="I17" i="60"/>
  <c r="J17" i="60"/>
  <c r="H18" i="60"/>
  <c r="I18" i="60"/>
  <c r="J18" i="60"/>
  <c r="H19" i="60"/>
  <c r="I19" i="60"/>
  <c r="J19" i="60"/>
  <c r="H20" i="60"/>
  <c r="I20" i="60"/>
  <c r="J20" i="60"/>
  <c r="H21" i="60"/>
  <c r="I21" i="60"/>
  <c r="J21" i="60"/>
  <c r="H22" i="60"/>
  <c r="I22" i="60"/>
  <c r="J22" i="60"/>
  <c r="H23" i="60"/>
  <c r="I23" i="60"/>
  <c r="J23" i="60"/>
  <c r="H24" i="60"/>
  <c r="I24" i="60"/>
  <c r="J24" i="60"/>
  <c r="H25" i="60"/>
  <c r="I25" i="60"/>
  <c r="J25" i="60"/>
  <c r="H26" i="60"/>
  <c r="I26" i="60"/>
  <c r="J26" i="60"/>
  <c r="H27" i="60"/>
  <c r="I27" i="60"/>
  <c r="J27" i="60"/>
  <c r="H28" i="60"/>
  <c r="I28" i="60"/>
  <c r="J28" i="60"/>
  <c r="H29" i="60"/>
  <c r="I29" i="60"/>
  <c r="J29" i="60"/>
  <c r="H30" i="60"/>
  <c r="I30" i="60"/>
  <c r="J30" i="60"/>
  <c r="H31" i="60"/>
  <c r="I31" i="60"/>
  <c r="J31" i="60"/>
  <c r="H32" i="60"/>
  <c r="I32" i="60"/>
  <c r="J32" i="60"/>
  <c r="H33" i="60"/>
  <c r="I33" i="60"/>
  <c r="J33" i="60"/>
  <c r="H34" i="60"/>
  <c r="I34" i="60"/>
  <c r="J34" i="60"/>
  <c r="H35" i="60"/>
  <c r="I35" i="60"/>
  <c r="J35" i="60"/>
  <c r="H36" i="60"/>
  <c r="I36" i="60"/>
  <c r="J36" i="60"/>
  <c r="H37" i="60"/>
  <c r="I37" i="60"/>
  <c r="J37" i="60"/>
  <c r="H38" i="60"/>
  <c r="I38" i="60"/>
  <c r="J38" i="60"/>
  <c r="H39" i="60"/>
  <c r="I39" i="60"/>
  <c r="J39" i="60"/>
  <c r="H40" i="60"/>
  <c r="I40" i="60"/>
  <c r="J40" i="60"/>
  <c r="H41" i="60"/>
  <c r="I41" i="60"/>
  <c r="J41" i="60"/>
  <c r="H42" i="60"/>
  <c r="I42" i="60"/>
  <c r="J42" i="60"/>
  <c r="H43" i="60"/>
  <c r="I43" i="60"/>
  <c r="J43" i="60"/>
  <c r="H44" i="60"/>
  <c r="I44" i="60"/>
  <c r="J44" i="60"/>
  <c r="H45" i="60"/>
  <c r="I45" i="60"/>
  <c r="J45" i="60"/>
  <c r="H11" i="60"/>
  <c r="J11" i="60"/>
  <c r="I11" i="60"/>
  <c r="I46" i="56"/>
  <c r="F49" i="56"/>
  <c r="G46" i="56"/>
  <c r="M11" i="56"/>
  <c r="D49" i="56" s="1"/>
  <c r="E49" i="56"/>
  <c r="F48" i="56"/>
  <c r="E48" i="56"/>
  <c r="D47" i="56"/>
  <c r="M29" i="51"/>
  <c r="K29" i="51"/>
  <c r="L30" i="51"/>
  <c r="M30" i="51"/>
  <c r="K30" i="51"/>
  <c r="C27" i="45" l="1"/>
  <c r="C27" i="28"/>
  <c r="C27" i="21"/>
  <c r="C27" i="29"/>
  <c r="C27" i="49"/>
  <c r="C27" i="20"/>
  <c r="C27" i="27"/>
  <c r="C27" i="39"/>
  <c r="C27" i="36"/>
  <c r="C27" i="41"/>
  <c r="C27" i="37"/>
  <c r="C27" i="23"/>
  <c r="C27" i="47"/>
  <c r="C27" i="26"/>
  <c r="R46" i="60"/>
  <c r="H22" i="51" s="1"/>
  <c r="J46" i="60"/>
  <c r="Q22" i="51" s="1"/>
  <c r="J46" i="61"/>
  <c r="H36" i="51" s="1"/>
  <c r="D25" i="49"/>
  <c r="C44" i="51"/>
  <c r="D44" i="51"/>
  <c r="B44" i="51"/>
  <c r="D43" i="51"/>
  <c r="B43" i="51"/>
  <c r="C27" i="51"/>
  <c r="A27" i="51"/>
  <c r="B26" i="51"/>
  <c r="C26" i="51"/>
  <c r="A26" i="51"/>
  <c r="N22" i="49"/>
  <c r="M25" i="49" s="1"/>
  <c r="L22" i="49"/>
  <c r="L25" i="49" s="1"/>
  <c r="J22" i="49"/>
  <c r="K25" i="49" s="1"/>
  <c r="N22" i="48"/>
  <c r="L22" i="48"/>
  <c r="J22" i="48"/>
  <c r="N22" i="47"/>
  <c r="L22" i="47"/>
  <c r="J22" i="47"/>
  <c r="N22" i="46"/>
  <c r="M25" i="46" s="1"/>
  <c r="L22" i="46"/>
  <c r="L25" i="46" s="1"/>
  <c r="J22" i="46"/>
  <c r="N22" i="45"/>
  <c r="M25" i="45" s="1"/>
  <c r="L22" i="45"/>
  <c r="L25" i="45" s="1"/>
  <c r="J22" i="45"/>
  <c r="N22" i="44"/>
  <c r="M25" i="44" s="1"/>
  <c r="L22" i="44"/>
  <c r="J22" i="44"/>
  <c r="N22" i="43"/>
  <c r="M25" i="43" s="1"/>
  <c r="L22" i="43"/>
  <c r="J22" i="43"/>
  <c r="K25" i="43" s="1"/>
  <c r="N22" i="42"/>
  <c r="M25" i="42" s="1"/>
  <c r="L22" i="42"/>
  <c r="J22" i="42"/>
  <c r="N22" i="41"/>
  <c r="M25" i="41" s="1"/>
  <c r="L22" i="41"/>
  <c r="J22" i="41"/>
  <c r="K25" i="41" s="1"/>
  <c r="N22" i="40"/>
  <c r="L22" i="40"/>
  <c r="J22" i="40"/>
  <c r="K25" i="40" s="1"/>
  <c r="N22" i="39"/>
  <c r="L22" i="39"/>
  <c r="J22" i="39"/>
  <c r="N22" i="38"/>
  <c r="L22" i="38"/>
  <c r="L25" i="38" s="1"/>
  <c r="J22" i="38"/>
  <c r="N22" i="37"/>
  <c r="M25" i="37" s="1"/>
  <c r="L22" i="37"/>
  <c r="L25" i="37" s="1"/>
  <c r="J22" i="37"/>
  <c r="N22" i="36"/>
  <c r="L22" i="36"/>
  <c r="L25" i="36" s="1"/>
  <c r="J22" i="36"/>
  <c r="K25" i="36" s="1"/>
  <c r="N22" i="35"/>
  <c r="L22" i="35"/>
  <c r="J22" i="35"/>
  <c r="N22" i="34"/>
  <c r="M25" i="34" s="1"/>
  <c r="L22" i="34"/>
  <c r="J22" i="34"/>
  <c r="N22" i="33"/>
  <c r="M25" i="33" s="1"/>
  <c r="L22" i="33"/>
  <c r="J22" i="33"/>
  <c r="N22" i="32"/>
  <c r="M25" i="32" s="1"/>
  <c r="L22" i="32"/>
  <c r="L25" i="32" s="1"/>
  <c r="J22" i="32"/>
  <c r="K25" i="32" s="1"/>
  <c r="N22" i="31"/>
  <c r="M25" i="31" s="1"/>
  <c r="L22" i="31"/>
  <c r="J22" i="31"/>
  <c r="N22" i="30"/>
  <c r="L22" i="30"/>
  <c r="J22" i="30"/>
  <c r="N22" i="29"/>
  <c r="M25" i="29" s="1"/>
  <c r="L22" i="29"/>
  <c r="L25" i="29" s="1"/>
  <c r="J22" i="29"/>
  <c r="K25" i="29" s="1"/>
  <c r="N22" i="28"/>
  <c r="L22" i="28"/>
  <c r="J22" i="28"/>
  <c r="N22" i="27"/>
  <c r="L22" i="27"/>
  <c r="J22" i="27"/>
  <c r="K25" i="27" s="1"/>
  <c r="N22" i="26"/>
  <c r="M25" i="26" s="1"/>
  <c r="L22" i="26"/>
  <c r="J22" i="26"/>
  <c r="N22" i="25"/>
  <c r="L22" i="25"/>
  <c r="J22" i="25"/>
  <c r="N22" i="24"/>
  <c r="L22" i="24"/>
  <c r="J22" i="24"/>
  <c r="K25" i="24" s="1"/>
  <c r="N22" i="23"/>
  <c r="L22" i="23"/>
  <c r="J22" i="23"/>
  <c r="K25" i="23" s="1"/>
  <c r="N22" i="22"/>
  <c r="L22" i="22"/>
  <c r="J22" i="22"/>
  <c r="N22" i="21"/>
  <c r="M25" i="21" s="1"/>
  <c r="L22" i="21"/>
  <c r="L25" i="21" s="1"/>
  <c r="J22" i="21"/>
  <c r="N22" i="20"/>
  <c r="L22" i="20"/>
  <c r="L25" i="20" s="1"/>
  <c r="J22" i="20"/>
  <c r="N22" i="19"/>
  <c r="L22" i="19"/>
  <c r="J22" i="19"/>
  <c r="K25" i="19" s="1"/>
  <c r="N22" i="18"/>
  <c r="M25" i="18" s="1"/>
  <c r="L22" i="18"/>
  <c r="J22" i="18"/>
  <c r="N22" i="17"/>
  <c r="M25" i="17" s="1"/>
  <c r="L22" i="17"/>
  <c r="J22" i="17"/>
  <c r="N22" i="16"/>
  <c r="M25" i="16" s="1"/>
  <c r="L22" i="16"/>
  <c r="L25" i="16" s="1"/>
  <c r="J22" i="16"/>
  <c r="K25" i="16" s="1"/>
  <c r="M28" i="49"/>
  <c r="L28" i="49"/>
  <c r="K28" i="49"/>
  <c r="M27" i="49"/>
  <c r="K27" i="49"/>
  <c r="M24" i="49"/>
  <c r="L24" i="49"/>
  <c r="K24" i="49"/>
  <c r="M28" i="48"/>
  <c r="L28" i="48"/>
  <c r="K28" i="48"/>
  <c r="M27" i="48"/>
  <c r="K27" i="48"/>
  <c r="M25" i="48"/>
  <c r="L25" i="48"/>
  <c r="K25" i="48"/>
  <c r="M24" i="48"/>
  <c r="L24" i="48"/>
  <c r="K24" i="48"/>
  <c r="M28" i="47"/>
  <c r="L28" i="47"/>
  <c r="K28" i="47"/>
  <c r="M27" i="47"/>
  <c r="K27" i="47"/>
  <c r="M25" i="47"/>
  <c r="L25" i="47"/>
  <c r="K25" i="47"/>
  <c r="M24" i="47"/>
  <c r="L24" i="47"/>
  <c r="K24" i="47"/>
  <c r="M28" i="46"/>
  <c r="L28" i="46"/>
  <c r="K28" i="46"/>
  <c r="M27" i="46"/>
  <c r="K27" i="46"/>
  <c r="K25" i="46"/>
  <c r="M24" i="46"/>
  <c r="L24" i="46"/>
  <c r="K24" i="46"/>
  <c r="M28" i="45"/>
  <c r="L28" i="45"/>
  <c r="K28" i="45"/>
  <c r="M27" i="45"/>
  <c r="K27" i="45"/>
  <c r="K25" i="45"/>
  <c r="M24" i="45"/>
  <c r="L24" i="45"/>
  <c r="K24" i="45"/>
  <c r="M28" i="44"/>
  <c r="L28" i="44"/>
  <c r="K28" i="44"/>
  <c r="M27" i="44"/>
  <c r="K27" i="44"/>
  <c r="L25" i="44"/>
  <c r="K25" i="44"/>
  <c r="M24" i="44"/>
  <c r="L24" i="44"/>
  <c r="K24" i="44"/>
  <c r="M28" i="43"/>
  <c r="L28" i="43"/>
  <c r="K28" i="43"/>
  <c r="M27" i="43"/>
  <c r="K27" i="43"/>
  <c r="L25" i="43"/>
  <c r="M24" i="43"/>
  <c r="L24" i="43"/>
  <c r="K24" i="43"/>
  <c r="M28" i="42"/>
  <c r="L28" i="42"/>
  <c r="K28" i="42"/>
  <c r="M27" i="42"/>
  <c r="K27" i="42"/>
  <c r="L25" i="42"/>
  <c r="K25" i="42"/>
  <c r="M24" i="42"/>
  <c r="L24" i="42"/>
  <c r="K24" i="42"/>
  <c r="M28" i="41"/>
  <c r="L28" i="41"/>
  <c r="K28" i="41"/>
  <c r="M27" i="41"/>
  <c r="K27" i="41"/>
  <c r="L25" i="41"/>
  <c r="M24" i="41"/>
  <c r="L24" i="41"/>
  <c r="K24" i="41"/>
  <c r="M28" i="40"/>
  <c r="L28" i="40"/>
  <c r="K28" i="40"/>
  <c r="M27" i="40"/>
  <c r="K27" i="40"/>
  <c r="M25" i="40"/>
  <c r="L25" i="40"/>
  <c r="M24" i="40"/>
  <c r="L24" i="40"/>
  <c r="K24" i="40"/>
  <c r="M28" i="39"/>
  <c r="L28" i="39"/>
  <c r="K28" i="39"/>
  <c r="M27" i="39"/>
  <c r="K27" i="39"/>
  <c r="M25" i="39"/>
  <c r="L25" i="39"/>
  <c r="K25" i="39"/>
  <c r="M24" i="39"/>
  <c r="L24" i="39"/>
  <c r="K24" i="39"/>
  <c r="M28" i="38"/>
  <c r="L28" i="38"/>
  <c r="K28" i="38"/>
  <c r="M27" i="38"/>
  <c r="K27" i="38"/>
  <c r="M25" i="38"/>
  <c r="K25" i="38"/>
  <c r="M24" i="38"/>
  <c r="L24" i="38"/>
  <c r="K24" i="38"/>
  <c r="M28" i="37"/>
  <c r="L28" i="37"/>
  <c r="K28" i="37"/>
  <c r="M27" i="37"/>
  <c r="K27" i="37"/>
  <c r="K25" i="37"/>
  <c r="M24" i="37"/>
  <c r="L24" i="37"/>
  <c r="K24" i="37"/>
  <c r="M28" i="36"/>
  <c r="L28" i="36"/>
  <c r="K28" i="36"/>
  <c r="M27" i="36"/>
  <c r="K27" i="36"/>
  <c r="M25" i="36"/>
  <c r="M24" i="36"/>
  <c r="L24" i="36"/>
  <c r="K24" i="36"/>
  <c r="M28" i="35"/>
  <c r="L28" i="35"/>
  <c r="K28" i="35"/>
  <c r="M27" i="35"/>
  <c r="K27" i="35"/>
  <c r="M25" i="35"/>
  <c r="L25" i="35"/>
  <c r="K25" i="35"/>
  <c r="M24" i="35"/>
  <c r="L24" i="35"/>
  <c r="K24" i="35"/>
  <c r="M28" i="34"/>
  <c r="L28" i="34"/>
  <c r="K28" i="34"/>
  <c r="M27" i="34"/>
  <c r="K27" i="34"/>
  <c r="L25" i="34"/>
  <c r="K25" i="34"/>
  <c r="M24" i="34"/>
  <c r="L24" i="34"/>
  <c r="K24" i="34"/>
  <c r="M28" i="33"/>
  <c r="L28" i="33"/>
  <c r="K28" i="33"/>
  <c r="M27" i="33"/>
  <c r="L27" i="33" s="1"/>
  <c r="K27" i="33"/>
  <c r="L25" i="33"/>
  <c r="K25" i="33"/>
  <c r="M24" i="33"/>
  <c r="L24" i="33"/>
  <c r="K24" i="33"/>
  <c r="M28" i="32"/>
  <c r="L28" i="32"/>
  <c r="K28" i="32"/>
  <c r="M27" i="32"/>
  <c r="K27" i="32"/>
  <c r="M24" i="32"/>
  <c r="L24" i="32"/>
  <c r="K24" i="32"/>
  <c r="M28" i="31"/>
  <c r="L28" i="31"/>
  <c r="K28" i="31"/>
  <c r="M27" i="31"/>
  <c r="K27" i="31"/>
  <c r="L25" i="31"/>
  <c r="K25" i="31"/>
  <c r="M24" i="31"/>
  <c r="L24" i="31"/>
  <c r="K24" i="31"/>
  <c r="M28" i="30"/>
  <c r="L28" i="30"/>
  <c r="K28" i="30"/>
  <c r="M27" i="30"/>
  <c r="K27" i="30"/>
  <c r="M25" i="30"/>
  <c r="L25" i="30"/>
  <c r="K25" i="30"/>
  <c r="M24" i="30"/>
  <c r="L24" i="30"/>
  <c r="K24" i="30"/>
  <c r="M28" i="29"/>
  <c r="L28" i="29"/>
  <c r="K28" i="29"/>
  <c r="M27" i="29"/>
  <c r="K27" i="29"/>
  <c r="M24" i="29"/>
  <c r="L24" i="29"/>
  <c r="K24" i="29"/>
  <c r="M28" i="28"/>
  <c r="L28" i="28"/>
  <c r="K28" i="28"/>
  <c r="M27" i="28"/>
  <c r="K27" i="28"/>
  <c r="M25" i="28"/>
  <c r="L25" i="28"/>
  <c r="K25" i="28"/>
  <c r="M24" i="28"/>
  <c r="L24" i="28"/>
  <c r="K24" i="28"/>
  <c r="M28" i="27"/>
  <c r="L28" i="27"/>
  <c r="K28" i="27"/>
  <c r="M27" i="27"/>
  <c r="K27" i="27"/>
  <c r="M25" i="27"/>
  <c r="L25" i="27"/>
  <c r="M24" i="27"/>
  <c r="L24" i="27"/>
  <c r="K24" i="27"/>
  <c r="M28" i="26"/>
  <c r="L28" i="26"/>
  <c r="K28" i="26"/>
  <c r="M27" i="26"/>
  <c r="K27" i="26"/>
  <c r="L25" i="26"/>
  <c r="K25" i="26"/>
  <c r="M24" i="26"/>
  <c r="L24" i="26"/>
  <c r="K24" i="26"/>
  <c r="M28" i="25"/>
  <c r="L28" i="25"/>
  <c r="K28" i="25"/>
  <c r="M27" i="25"/>
  <c r="K27" i="25"/>
  <c r="M25" i="25"/>
  <c r="L25" i="25"/>
  <c r="K25" i="25"/>
  <c r="M24" i="25"/>
  <c r="L24" i="25"/>
  <c r="K24" i="25"/>
  <c r="M28" i="24"/>
  <c r="L28" i="24"/>
  <c r="K28" i="24"/>
  <c r="M27" i="24"/>
  <c r="K27" i="24"/>
  <c r="M25" i="24"/>
  <c r="L25" i="24"/>
  <c r="M24" i="24"/>
  <c r="L24" i="24"/>
  <c r="K24" i="24"/>
  <c r="M28" i="23"/>
  <c r="L28" i="23"/>
  <c r="K28" i="23"/>
  <c r="M27" i="23"/>
  <c r="K27" i="23"/>
  <c r="M25" i="23"/>
  <c r="L25" i="23"/>
  <c r="M24" i="23"/>
  <c r="L24" i="23"/>
  <c r="K24" i="23"/>
  <c r="M28" i="22"/>
  <c r="L28" i="22"/>
  <c r="K28" i="22"/>
  <c r="M27" i="22"/>
  <c r="K27" i="22"/>
  <c r="M25" i="22"/>
  <c r="L25" i="22"/>
  <c r="K25" i="22"/>
  <c r="M24" i="22"/>
  <c r="L24" i="22"/>
  <c r="K24" i="22"/>
  <c r="M28" i="21"/>
  <c r="L28" i="21"/>
  <c r="K28" i="21"/>
  <c r="M27" i="21"/>
  <c r="K27" i="21"/>
  <c r="K25" i="21"/>
  <c r="M24" i="21"/>
  <c r="L24" i="21"/>
  <c r="K24" i="21"/>
  <c r="M28" i="20"/>
  <c r="L28" i="20"/>
  <c r="K28" i="20"/>
  <c r="M27" i="20"/>
  <c r="K27" i="20"/>
  <c r="M25" i="20"/>
  <c r="K25" i="20"/>
  <c r="M24" i="20"/>
  <c r="L24" i="20"/>
  <c r="K24" i="20"/>
  <c r="M28" i="19"/>
  <c r="L28" i="19"/>
  <c r="K28" i="19"/>
  <c r="M27" i="19"/>
  <c r="K27" i="19"/>
  <c r="M25" i="19"/>
  <c r="L25" i="19"/>
  <c r="M24" i="19"/>
  <c r="L24" i="19"/>
  <c r="K24" i="19"/>
  <c r="M28" i="18"/>
  <c r="L28" i="18"/>
  <c r="K28" i="18"/>
  <c r="M27" i="18"/>
  <c r="K27" i="18"/>
  <c r="L25" i="18"/>
  <c r="K25" i="18"/>
  <c r="M24" i="18"/>
  <c r="L24" i="18"/>
  <c r="K24" i="18"/>
  <c r="M28" i="17"/>
  <c r="L28" i="17"/>
  <c r="K28" i="17"/>
  <c r="M27" i="17"/>
  <c r="K27" i="17"/>
  <c r="L25" i="17"/>
  <c r="K25" i="17"/>
  <c r="M24" i="17"/>
  <c r="L24" i="17"/>
  <c r="K24" i="17"/>
  <c r="M28" i="16"/>
  <c r="L28" i="16"/>
  <c r="K28" i="16"/>
  <c r="M27" i="16"/>
  <c r="K27" i="16"/>
  <c r="M24" i="16"/>
  <c r="L24" i="16"/>
  <c r="K24" i="16"/>
  <c r="N22" i="14"/>
  <c r="L22" i="14"/>
  <c r="J22" i="14"/>
  <c r="L28" i="14"/>
  <c r="M28" i="14"/>
  <c r="K28" i="14"/>
  <c r="M27" i="14"/>
  <c r="K27" i="14"/>
  <c r="J20" i="49"/>
  <c r="J20" i="48"/>
  <c r="J20" i="47"/>
  <c r="J20" i="46"/>
  <c r="J20" i="45"/>
  <c r="J20" i="44"/>
  <c r="J20" i="43"/>
  <c r="J20" i="42"/>
  <c r="J20" i="41"/>
  <c r="J20" i="40"/>
  <c r="J20" i="39"/>
  <c r="J20" i="38"/>
  <c r="J20" i="37"/>
  <c r="J20" i="36"/>
  <c r="J20" i="35"/>
  <c r="J20" i="34"/>
  <c r="J20" i="33"/>
  <c r="J20" i="32"/>
  <c r="J20" i="31"/>
  <c r="J20" i="30"/>
  <c r="J20" i="29"/>
  <c r="J20" i="28"/>
  <c r="J20" i="27"/>
  <c r="J20" i="26"/>
  <c r="J20" i="25"/>
  <c r="J20" i="24"/>
  <c r="J20" i="23"/>
  <c r="J20" i="22"/>
  <c r="J20" i="21"/>
  <c r="J20" i="20"/>
  <c r="J20" i="19"/>
  <c r="J20" i="18"/>
  <c r="J20" i="17"/>
  <c r="J20" i="16"/>
  <c r="C13" i="56"/>
  <c r="C14" i="56"/>
  <c r="C15" i="56"/>
  <c r="C16" i="56"/>
  <c r="C17" i="56"/>
  <c r="C18" i="56"/>
  <c r="C19" i="56"/>
  <c r="C20" i="56"/>
  <c r="C21" i="56"/>
  <c r="C22" i="56"/>
  <c r="C23" i="56"/>
  <c r="C24" i="56"/>
  <c r="C25" i="56"/>
  <c r="C26" i="56"/>
  <c r="C27" i="56"/>
  <c r="C28" i="56"/>
  <c r="C29" i="56"/>
  <c r="C30" i="56"/>
  <c r="C31" i="56"/>
  <c r="C32" i="56"/>
  <c r="C33" i="56"/>
  <c r="C34" i="56"/>
  <c r="C35" i="56"/>
  <c r="C36" i="56"/>
  <c r="C37" i="56"/>
  <c r="C38" i="56"/>
  <c r="C39" i="56"/>
  <c r="C40" i="56"/>
  <c r="C41" i="56"/>
  <c r="C42" i="56"/>
  <c r="C43" i="56"/>
  <c r="C44" i="56"/>
  <c r="C45" i="56"/>
  <c r="C12" i="56"/>
  <c r="C11" i="56"/>
  <c r="W9" i="49"/>
  <c r="V12" i="49" s="1"/>
  <c r="U9" i="49"/>
  <c r="S9" i="49"/>
  <c r="T12" i="49" s="1"/>
  <c r="W9" i="48"/>
  <c r="V12" i="48" s="1"/>
  <c r="U9" i="48"/>
  <c r="S9" i="48"/>
  <c r="W9" i="47"/>
  <c r="U9" i="47"/>
  <c r="S9" i="47"/>
  <c r="W9" i="46"/>
  <c r="V12" i="46" s="1"/>
  <c r="U9" i="46"/>
  <c r="U12" i="46" s="1"/>
  <c r="S9" i="46"/>
  <c r="T12" i="46" s="1"/>
  <c r="W9" i="45"/>
  <c r="V12" i="45" s="1"/>
  <c r="U9" i="45"/>
  <c r="S9" i="45"/>
  <c r="T12" i="45" s="1"/>
  <c r="W9" i="44"/>
  <c r="V12" i="44" s="1"/>
  <c r="U9" i="44"/>
  <c r="S9" i="44"/>
  <c r="W9" i="43"/>
  <c r="U9" i="43"/>
  <c r="U12" i="43" s="1"/>
  <c r="S9" i="43"/>
  <c r="T12" i="43" s="1"/>
  <c r="W9" i="42"/>
  <c r="U9" i="42"/>
  <c r="S9" i="42"/>
  <c r="W9" i="41"/>
  <c r="U9" i="41"/>
  <c r="S9" i="41"/>
  <c r="W9" i="40"/>
  <c r="V12" i="40" s="1"/>
  <c r="U9" i="40"/>
  <c r="S9" i="40"/>
  <c r="W9" i="39"/>
  <c r="U9" i="39"/>
  <c r="U12" i="39" s="1"/>
  <c r="S9" i="39"/>
  <c r="W9" i="38"/>
  <c r="U9" i="38"/>
  <c r="S9" i="38"/>
  <c r="T12" i="38" s="1"/>
  <c r="W9" i="37"/>
  <c r="V12" i="37" s="1"/>
  <c r="U9" i="37"/>
  <c r="U12" i="37" s="1"/>
  <c r="S9" i="37"/>
  <c r="W9" i="36"/>
  <c r="U9" i="36"/>
  <c r="S9" i="36"/>
  <c r="W9" i="35"/>
  <c r="V12" i="35" s="1"/>
  <c r="U9" i="35"/>
  <c r="U12" i="35" s="1"/>
  <c r="S9" i="35"/>
  <c r="T12" i="35" s="1"/>
  <c r="W9" i="34"/>
  <c r="U9" i="34"/>
  <c r="S9" i="34"/>
  <c r="W9" i="33"/>
  <c r="U9" i="33"/>
  <c r="U12" i="33" s="1"/>
  <c r="S9" i="33"/>
  <c r="W9" i="32"/>
  <c r="V12" i="32" s="1"/>
  <c r="U9" i="32"/>
  <c r="U12" i="32" s="1"/>
  <c r="S9" i="32"/>
  <c r="W9" i="31"/>
  <c r="U9" i="31"/>
  <c r="S9" i="31"/>
  <c r="W9" i="30"/>
  <c r="U9" i="30"/>
  <c r="S9" i="30"/>
  <c r="T12" i="30" s="1"/>
  <c r="W9" i="29"/>
  <c r="U9" i="29"/>
  <c r="S9" i="29"/>
  <c r="W9" i="28"/>
  <c r="U9" i="28"/>
  <c r="S9" i="28"/>
  <c r="T12" i="28" s="1"/>
  <c r="W9" i="27"/>
  <c r="U9" i="27"/>
  <c r="U12" i="27" s="1"/>
  <c r="S9" i="27"/>
  <c r="T12" i="27" s="1"/>
  <c r="W9" i="26"/>
  <c r="U9" i="26"/>
  <c r="S9" i="26"/>
  <c r="W9" i="25"/>
  <c r="U9" i="25"/>
  <c r="S9" i="25"/>
  <c r="W9" i="24"/>
  <c r="V12" i="24" s="1"/>
  <c r="U9" i="24"/>
  <c r="U12" i="24" s="1"/>
  <c r="S9" i="24"/>
  <c r="W9" i="23"/>
  <c r="U9" i="23"/>
  <c r="S9" i="23"/>
  <c r="W9" i="22"/>
  <c r="U9" i="22"/>
  <c r="S9" i="22"/>
  <c r="T12" i="22" s="1"/>
  <c r="W9" i="21"/>
  <c r="V12" i="21" s="1"/>
  <c r="U9" i="21"/>
  <c r="S9" i="21"/>
  <c r="W9" i="20"/>
  <c r="U9" i="20"/>
  <c r="S9" i="20"/>
  <c r="W9" i="19"/>
  <c r="U9" i="19"/>
  <c r="U12" i="19" s="1"/>
  <c r="S9" i="19"/>
  <c r="T12" i="19" s="1"/>
  <c r="W9" i="18"/>
  <c r="U9" i="18"/>
  <c r="S9" i="18"/>
  <c r="W9" i="17"/>
  <c r="U9" i="17"/>
  <c r="S9" i="17"/>
  <c r="S7" i="16"/>
  <c r="S7" i="17"/>
  <c r="S7" i="18"/>
  <c r="S7" i="19"/>
  <c r="S7" i="20"/>
  <c r="S7" i="21"/>
  <c r="S7" i="22"/>
  <c r="S7" i="23"/>
  <c r="S7" i="24"/>
  <c r="S7" i="25"/>
  <c r="S7" i="26"/>
  <c r="S7" i="27"/>
  <c r="S7" i="28"/>
  <c r="S7" i="29"/>
  <c r="S7" i="30"/>
  <c r="S7" i="31"/>
  <c r="S7" i="32"/>
  <c r="S7" i="33"/>
  <c r="S7" i="34"/>
  <c r="S7" i="35"/>
  <c r="S7" i="36"/>
  <c r="S7" i="37"/>
  <c r="S7" i="38"/>
  <c r="S7" i="39"/>
  <c r="S7" i="40"/>
  <c r="S7" i="41"/>
  <c r="S7" i="42"/>
  <c r="S7" i="43"/>
  <c r="S7" i="44"/>
  <c r="S7" i="45"/>
  <c r="S7" i="46"/>
  <c r="S7" i="47"/>
  <c r="S7" i="48"/>
  <c r="S7" i="49"/>
  <c r="V15" i="49"/>
  <c r="U15" i="49"/>
  <c r="T15" i="49"/>
  <c r="V14" i="49"/>
  <c r="T14" i="49"/>
  <c r="U12" i="49"/>
  <c r="V11" i="49"/>
  <c r="U11" i="49"/>
  <c r="T11" i="49"/>
  <c r="V15" i="48"/>
  <c r="U15" i="48"/>
  <c r="T15" i="48"/>
  <c r="V14" i="48"/>
  <c r="T14" i="48"/>
  <c r="U12" i="48"/>
  <c r="T12" i="48"/>
  <c r="V11" i="48"/>
  <c r="U11" i="48"/>
  <c r="T11" i="48"/>
  <c r="V15" i="47"/>
  <c r="U15" i="47"/>
  <c r="T15" i="47"/>
  <c r="V14" i="47"/>
  <c r="T14" i="47"/>
  <c r="V12" i="47"/>
  <c r="U12" i="47"/>
  <c r="T12" i="47"/>
  <c r="V11" i="47"/>
  <c r="U11" i="47"/>
  <c r="T11" i="47"/>
  <c r="V15" i="46"/>
  <c r="U15" i="46"/>
  <c r="T15" i="46"/>
  <c r="V14" i="46"/>
  <c r="T14" i="46"/>
  <c r="V11" i="46"/>
  <c r="U11" i="46"/>
  <c r="T11" i="46"/>
  <c r="V15" i="45"/>
  <c r="U15" i="45"/>
  <c r="T15" i="45"/>
  <c r="V14" i="45"/>
  <c r="T14" i="45"/>
  <c r="U12" i="45"/>
  <c r="V11" i="45"/>
  <c r="U11" i="45"/>
  <c r="T11" i="45"/>
  <c r="V15" i="44"/>
  <c r="U15" i="44"/>
  <c r="T15" i="44"/>
  <c r="V14" i="44"/>
  <c r="U14" i="44" s="1"/>
  <c r="T14" i="44"/>
  <c r="U12" i="44"/>
  <c r="T12" i="44"/>
  <c r="V11" i="44"/>
  <c r="U11" i="44"/>
  <c r="T11" i="44"/>
  <c r="V15" i="43"/>
  <c r="U15" i="43"/>
  <c r="T15" i="43"/>
  <c r="V14" i="43"/>
  <c r="T14" i="43"/>
  <c r="V12" i="43"/>
  <c r="V11" i="43"/>
  <c r="U11" i="43"/>
  <c r="T11" i="43"/>
  <c r="V15" i="42"/>
  <c r="U15" i="42"/>
  <c r="T15" i="42"/>
  <c r="V14" i="42"/>
  <c r="T14" i="42"/>
  <c r="V12" i="42"/>
  <c r="U12" i="42"/>
  <c r="T12" i="42"/>
  <c r="V11" i="42"/>
  <c r="U11" i="42"/>
  <c r="T11" i="42"/>
  <c r="V15" i="41"/>
  <c r="U15" i="41"/>
  <c r="T15" i="41"/>
  <c r="V14" i="41"/>
  <c r="T14" i="41"/>
  <c r="V12" i="41"/>
  <c r="U12" i="41"/>
  <c r="T12" i="41"/>
  <c r="V11" i="41"/>
  <c r="U11" i="41"/>
  <c r="T11" i="41"/>
  <c r="V15" i="40"/>
  <c r="U15" i="40"/>
  <c r="T15" i="40"/>
  <c r="V14" i="40"/>
  <c r="T14" i="40"/>
  <c r="U12" i="40"/>
  <c r="T12" i="40"/>
  <c r="V11" i="40"/>
  <c r="U11" i="40"/>
  <c r="T11" i="40"/>
  <c r="V15" i="39"/>
  <c r="U15" i="39"/>
  <c r="T15" i="39"/>
  <c r="V14" i="39"/>
  <c r="T14" i="39"/>
  <c r="V12" i="39"/>
  <c r="T12" i="39"/>
  <c r="V11" i="39"/>
  <c r="U11" i="39"/>
  <c r="T11" i="39"/>
  <c r="V15" i="38"/>
  <c r="U15" i="38"/>
  <c r="T15" i="38"/>
  <c r="V14" i="38"/>
  <c r="T14" i="38"/>
  <c r="V12" i="38"/>
  <c r="U12" i="38"/>
  <c r="V11" i="38"/>
  <c r="U11" i="38"/>
  <c r="T11" i="38"/>
  <c r="V15" i="37"/>
  <c r="U15" i="37"/>
  <c r="T15" i="37"/>
  <c r="V14" i="37"/>
  <c r="T14" i="37"/>
  <c r="T12" i="37"/>
  <c r="V11" i="37"/>
  <c r="U11" i="37"/>
  <c r="T11" i="37"/>
  <c r="V15" i="36"/>
  <c r="U15" i="36"/>
  <c r="T15" i="36"/>
  <c r="V14" i="36"/>
  <c r="T14" i="36"/>
  <c r="V12" i="36"/>
  <c r="U12" i="36"/>
  <c r="T12" i="36"/>
  <c r="V11" i="36"/>
  <c r="U11" i="36"/>
  <c r="T11" i="36"/>
  <c r="V15" i="35"/>
  <c r="U15" i="35"/>
  <c r="T15" i="35"/>
  <c r="V14" i="35"/>
  <c r="T14" i="35"/>
  <c r="V11" i="35"/>
  <c r="U11" i="35"/>
  <c r="T11" i="35"/>
  <c r="V15" i="34"/>
  <c r="U15" i="34"/>
  <c r="T15" i="34"/>
  <c r="V14" i="34"/>
  <c r="T14" i="34"/>
  <c r="V12" i="34"/>
  <c r="U12" i="34"/>
  <c r="T12" i="34"/>
  <c r="V11" i="34"/>
  <c r="U11" i="34"/>
  <c r="T11" i="34"/>
  <c r="V15" i="33"/>
  <c r="U15" i="33"/>
  <c r="T15" i="33"/>
  <c r="V14" i="33"/>
  <c r="T14" i="33"/>
  <c r="V12" i="33"/>
  <c r="T12" i="33"/>
  <c r="V11" i="33"/>
  <c r="U11" i="33"/>
  <c r="T11" i="33"/>
  <c r="V15" i="32"/>
  <c r="U15" i="32"/>
  <c r="T15" i="32"/>
  <c r="V14" i="32"/>
  <c r="T14" i="32"/>
  <c r="T12" i="32"/>
  <c r="V11" i="32"/>
  <c r="U11" i="32"/>
  <c r="T11" i="32"/>
  <c r="V15" i="31"/>
  <c r="U15" i="31"/>
  <c r="T15" i="31"/>
  <c r="V14" i="31"/>
  <c r="T14" i="31"/>
  <c r="V12" i="31"/>
  <c r="U12" i="31"/>
  <c r="T12" i="31"/>
  <c r="V11" i="31"/>
  <c r="U11" i="31"/>
  <c r="T11" i="31"/>
  <c r="V15" i="30"/>
  <c r="U15" i="30"/>
  <c r="T15" i="30"/>
  <c r="V14" i="30"/>
  <c r="T14" i="30"/>
  <c r="V12" i="30"/>
  <c r="U12" i="30"/>
  <c r="V11" i="30"/>
  <c r="U11" i="30"/>
  <c r="T11" i="30"/>
  <c r="V15" i="29"/>
  <c r="U15" i="29"/>
  <c r="T15" i="29"/>
  <c r="V14" i="29"/>
  <c r="T14" i="29"/>
  <c r="V12" i="29"/>
  <c r="U12" i="29"/>
  <c r="T12" i="29"/>
  <c r="V11" i="29"/>
  <c r="U11" i="29"/>
  <c r="T11" i="29"/>
  <c r="V15" i="28"/>
  <c r="U15" i="28"/>
  <c r="T15" i="28"/>
  <c r="V14" i="28"/>
  <c r="T14" i="28"/>
  <c r="V12" i="28"/>
  <c r="U12" i="28"/>
  <c r="V11" i="28"/>
  <c r="U11" i="28"/>
  <c r="T11" i="28"/>
  <c r="V15" i="27"/>
  <c r="U15" i="27"/>
  <c r="T15" i="27"/>
  <c r="V14" i="27"/>
  <c r="T14" i="27"/>
  <c r="V12" i="27"/>
  <c r="V11" i="27"/>
  <c r="U11" i="27"/>
  <c r="T11" i="27"/>
  <c r="V15" i="26"/>
  <c r="U15" i="26"/>
  <c r="T15" i="26"/>
  <c r="V14" i="26"/>
  <c r="T14" i="26"/>
  <c r="V12" i="26"/>
  <c r="U12" i="26"/>
  <c r="T12" i="26"/>
  <c r="V11" i="26"/>
  <c r="U11" i="26"/>
  <c r="T11" i="26"/>
  <c r="V15" i="25"/>
  <c r="U15" i="25"/>
  <c r="T15" i="25"/>
  <c r="V14" i="25"/>
  <c r="T14" i="25"/>
  <c r="V12" i="25"/>
  <c r="U12" i="25"/>
  <c r="T12" i="25"/>
  <c r="V11" i="25"/>
  <c r="U11" i="25"/>
  <c r="T11" i="25"/>
  <c r="V15" i="24"/>
  <c r="U15" i="24"/>
  <c r="T15" i="24"/>
  <c r="V14" i="24"/>
  <c r="T14" i="24"/>
  <c r="T12" i="24"/>
  <c r="V11" i="24"/>
  <c r="U11" i="24"/>
  <c r="T11" i="24"/>
  <c r="V15" i="23"/>
  <c r="U15" i="23"/>
  <c r="T15" i="23"/>
  <c r="V14" i="23"/>
  <c r="T14" i="23"/>
  <c r="V12" i="23"/>
  <c r="U12" i="23"/>
  <c r="T12" i="23"/>
  <c r="V11" i="23"/>
  <c r="U11" i="23"/>
  <c r="T11" i="23"/>
  <c r="V15" i="22"/>
  <c r="U15" i="22"/>
  <c r="T15" i="22"/>
  <c r="V14" i="22"/>
  <c r="T14" i="22"/>
  <c r="V12" i="22"/>
  <c r="U12" i="22"/>
  <c r="V11" i="22"/>
  <c r="U11" i="22"/>
  <c r="T11" i="22"/>
  <c r="V15" i="21"/>
  <c r="U15" i="21"/>
  <c r="T15" i="21"/>
  <c r="V14" i="21"/>
  <c r="T14" i="21"/>
  <c r="U12" i="21"/>
  <c r="T12" i="21"/>
  <c r="V11" i="21"/>
  <c r="U11" i="21"/>
  <c r="T11" i="21"/>
  <c r="V15" i="20"/>
  <c r="U15" i="20"/>
  <c r="T15" i="20"/>
  <c r="V14" i="20"/>
  <c r="T14" i="20"/>
  <c r="V12" i="20"/>
  <c r="U12" i="20"/>
  <c r="T12" i="20"/>
  <c r="V11" i="20"/>
  <c r="U11" i="20"/>
  <c r="T11" i="20"/>
  <c r="V15" i="19"/>
  <c r="U15" i="19"/>
  <c r="T15" i="19"/>
  <c r="V14" i="19"/>
  <c r="T14" i="19"/>
  <c r="V12" i="19"/>
  <c r="V11" i="19"/>
  <c r="U11" i="19"/>
  <c r="T11" i="19"/>
  <c r="V15" i="18"/>
  <c r="U15" i="18"/>
  <c r="T15" i="18"/>
  <c r="V14" i="18"/>
  <c r="T14" i="18"/>
  <c r="V12" i="18"/>
  <c r="U12" i="18"/>
  <c r="T12" i="18"/>
  <c r="V11" i="18"/>
  <c r="U11" i="18"/>
  <c r="T11" i="18"/>
  <c r="V15" i="17"/>
  <c r="U15" i="17"/>
  <c r="T15" i="17"/>
  <c r="V14" i="17"/>
  <c r="T14" i="17"/>
  <c r="V12" i="17"/>
  <c r="U12" i="17"/>
  <c r="T12" i="17"/>
  <c r="V11" i="17"/>
  <c r="U11" i="17"/>
  <c r="T11" i="17"/>
  <c r="W9" i="16"/>
  <c r="V12" i="16" s="1"/>
  <c r="U9" i="16"/>
  <c r="U12" i="16" s="1"/>
  <c r="S9" i="16"/>
  <c r="T12" i="16" s="1"/>
  <c r="V15" i="16"/>
  <c r="U15" i="16"/>
  <c r="T15" i="16"/>
  <c r="V14" i="16"/>
  <c r="T14" i="16"/>
  <c r="V11" i="16"/>
  <c r="U11" i="16"/>
  <c r="T11" i="16"/>
  <c r="U15" i="14"/>
  <c r="V15" i="14"/>
  <c r="T15" i="14"/>
  <c r="V14" i="14"/>
  <c r="T14" i="14"/>
  <c r="W9" i="14"/>
  <c r="U9" i="14"/>
  <c r="S9" i="14"/>
  <c r="U14" i="31" l="1"/>
  <c r="U14" i="35"/>
  <c r="L6" i="12"/>
  <c r="L27" i="29"/>
  <c r="L27" i="17"/>
  <c r="L27" i="23"/>
  <c r="L27" i="35"/>
  <c r="L27" i="39"/>
  <c r="L27" i="43"/>
  <c r="L27" i="21"/>
  <c r="U14" i="20"/>
  <c r="U14" i="41"/>
  <c r="B27" i="51"/>
  <c r="U14" i="19"/>
  <c r="U14" i="18"/>
  <c r="U14" i="46"/>
  <c r="U14" i="43"/>
  <c r="U14" i="42"/>
  <c r="U14" i="47"/>
  <c r="L27" i="22"/>
  <c r="L27" i="31"/>
  <c r="L27" i="34"/>
  <c r="L27" i="46"/>
  <c r="L27" i="20"/>
  <c r="L27" i="28"/>
  <c r="L27" i="32"/>
  <c r="L27" i="38"/>
  <c r="L27" i="41"/>
  <c r="L27" i="18"/>
  <c r="L27" i="26"/>
  <c r="L27" i="16"/>
  <c r="L27" i="24"/>
  <c r="L27" i="30"/>
  <c r="L27" i="42"/>
  <c r="L27" i="45"/>
  <c r="L27" i="48"/>
  <c r="L27" i="27"/>
  <c r="L27" i="37"/>
  <c r="L27" i="44"/>
  <c r="L27" i="19"/>
  <c r="L27" i="36"/>
  <c r="L27" i="40"/>
  <c r="L27" i="47"/>
  <c r="L27" i="25"/>
  <c r="L27" i="49"/>
  <c r="U14" i="28"/>
  <c r="U14" i="37"/>
  <c r="U14" i="40"/>
  <c r="U14" i="29"/>
  <c r="U14" i="48"/>
  <c r="U14" i="21"/>
  <c r="U14" i="49"/>
  <c r="U14" i="24"/>
  <c r="U14" i="27"/>
  <c r="U14" i="33"/>
  <c r="U14" i="36"/>
  <c r="U14" i="30"/>
  <c r="U14" i="22"/>
  <c r="U14" i="17"/>
  <c r="U14" i="25"/>
  <c r="U14" i="34"/>
  <c r="U14" i="23"/>
  <c r="U14" i="38"/>
  <c r="U14" i="26"/>
  <c r="U14" i="32"/>
  <c r="U14" i="45"/>
  <c r="U14" i="39"/>
  <c r="U14" i="16"/>
  <c r="U14" i="14"/>
  <c r="M35" i="59" l="1"/>
  <c r="I35" i="59"/>
  <c r="H35" i="59"/>
  <c r="G35" i="59"/>
  <c r="F35" i="59"/>
  <c r="E35" i="59"/>
  <c r="D35" i="59"/>
  <c r="C35" i="59"/>
  <c r="B35" i="59"/>
  <c r="A35" i="59"/>
  <c r="M34" i="59"/>
  <c r="I34" i="59"/>
  <c r="H34" i="59"/>
  <c r="G34" i="59"/>
  <c r="F34" i="59"/>
  <c r="E34" i="59"/>
  <c r="D34" i="59"/>
  <c r="C34" i="59"/>
  <c r="B34" i="59"/>
  <c r="A34" i="59"/>
  <c r="M33" i="59"/>
  <c r="I33" i="59"/>
  <c r="H33" i="59"/>
  <c r="G33" i="59"/>
  <c r="F33" i="59"/>
  <c r="E33" i="59"/>
  <c r="D33" i="59"/>
  <c r="C33" i="59"/>
  <c r="B33" i="59"/>
  <c r="A33" i="59"/>
  <c r="M32" i="59"/>
  <c r="I32" i="59"/>
  <c r="H32" i="59"/>
  <c r="G32" i="59"/>
  <c r="F32" i="59"/>
  <c r="E32" i="59"/>
  <c r="D32" i="59"/>
  <c r="C32" i="59"/>
  <c r="B32" i="59"/>
  <c r="A32" i="59"/>
  <c r="M31" i="59"/>
  <c r="I31" i="59"/>
  <c r="H31" i="59"/>
  <c r="G31" i="59"/>
  <c r="F31" i="59"/>
  <c r="E31" i="59"/>
  <c r="D31" i="59"/>
  <c r="C31" i="59"/>
  <c r="B31" i="59"/>
  <c r="A31" i="59"/>
  <c r="M30" i="59"/>
  <c r="I30" i="59"/>
  <c r="H30" i="59"/>
  <c r="G30" i="59"/>
  <c r="F30" i="59"/>
  <c r="E30" i="59"/>
  <c r="D30" i="59"/>
  <c r="C30" i="59"/>
  <c r="B30" i="59"/>
  <c r="A30" i="59"/>
  <c r="M29" i="59"/>
  <c r="I29" i="59"/>
  <c r="H29" i="59"/>
  <c r="G29" i="59"/>
  <c r="F29" i="59"/>
  <c r="E29" i="59"/>
  <c r="D29" i="59"/>
  <c r="C29" i="59"/>
  <c r="B29" i="59"/>
  <c r="A29" i="59"/>
  <c r="M28" i="59"/>
  <c r="I28" i="59"/>
  <c r="H28" i="59"/>
  <c r="G28" i="59"/>
  <c r="F28" i="59"/>
  <c r="E28" i="59"/>
  <c r="D28" i="59"/>
  <c r="C28" i="59"/>
  <c r="B28" i="59"/>
  <c r="A28" i="59"/>
  <c r="M27" i="59"/>
  <c r="I27" i="59"/>
  <c r="H27" i="59"/>
  <c r="G27" i="59"/>
  <c r="F27" i="59"/>
  <c r="E27" i="59"/>
  <c r="D27" i="59"/>
  <c r="C27" i="59"/>
  <c r="B27" i="59"/>
  <c r="A27" i="59"/>
  <c r="M26" i="59"/>
  <c r="I26" i="59"/>
  <c r="H26" i="59"/>
  <c r="G26" i="59"/>
  <c r="F26" i="59"/>
  <c r="E26" i="59"/>
  <c r="D26" i="59"/>
  <c r="C26" i="59"/>
  <c r="B26" i="59"/>
  <c r="A26" i="59"/>
  <c r="M25" i="59"/>
  <c r="I25" i="59"/>
  <c r="H25" i="59"/>
  <c r="G25" i="59"/>
  <c r="F25" i="59"/>
  <c r="E25" i="59"/>
  <c r="D25" i="59"/>
  <c r="C25" i="59"/>
  <c r="B25" i="59"/>
  <c r="A25" i="59"/>
  <c r="M24" i="59"/>
  <c r="I24" i="59"/>
  <c r="H24" i="59"/>
  <c r="G24" i="59"/>
  <c r="F24" i="59"/>
  <c r="E24" i="59"/>
  <c r="D24" i="59"/>
  <c r="C24" i="59"/>
  <c r="B24" i="59"/>
  <c r="A24" i="59"/>
  <c r="M23" i="59"/>
  <c r="I23" i="59"/>
  <c r="H23" i="59"/>
  <c r="G23" i="59"/>
  <c r="F23" i="59"/>
  <c r="E23" i="59"/>
  <c r="D23" i="59"/>
  <c r="C23" i="59"/>
  <c r="B23" i="59"/>
  <c r="A23" i="59"/>
  <c r="M22" i="59"/>
  <c r="I22" i="59"/>
  <c r="H22" i="59"/>
  <c r="G22" i="59"/>
  <c r="F22" i="59"/>
  <c r="E22" i="59"/>
  <c r="D22" i="59"/>
  <c r="C22" i="59"/>
  <c r="B22" i="59"/>
  <c r="A22" i="59"/>
  <c r="M21" i="59"/>
  <c r="I21" i="59"/>
  <c r="H21" i="59"/>
  <c r="G21" i="59"/>
  <c r="F21" i="59"/>
  <c r="E21" i="59"/>
  <c r="D21" i="59"/>
  <c r="C21" i="59"/>
  <c r="B21" i="59"/>
  <c r="A21" i="59"/>
  <c r="M20" i="59"/>
  <c r="I20" i="59"/>
  <c r="H20" i="59"/>
  <c r="G20" i="59"/>
  <c r="F20" i="59"/>
  <c r="E20" i="59"/>
  <c r="D20" i="59"/>
  <c r="C20" i="59"/>
  <c r="B20" i="59"/>
  <c r="A20" i="59"/>
  <c r="M19" i="59"/>
  <c r="I19" i="59"/>
  <c r="H19" i="59"/>
  <c r="G19" i="59"/>
  <c r="F19" i="59"/>
  <c r="E19" i="59"/>
  <c r="D19" i="59"/>
  <c r="C19" i="59"/>
  <c r="B19" i="59"/>
  <c r="A19" i="59"/>
  <c r="M18" i="59"/>
  <c r="I18" i="59"/>
  <c r="H18" i="59"/>
  <c r="G18" i="59"/>
  <c r="F18" i="59"/>
  <c r="E18" i="59"/>
  <c r="D18" i="59"/>
  <c r="C18" i="59"/>
  <c r="B18" i="59"/>
  <c r="A18" i="59"/>
  <c r="M17" i="59"/>
  <c r="I17" i="59"/>
  <c r="H17" i="59"/>
  <c r="G17" i="59"/>
  <c r="F17" i="59"/>
  <c r="E17" i="59"/>
  <c r="D17" i="59"/>
  <c r="C17" i="59"/>
  <c r="B17" i="59"/>
  <c r="A17" i="59"/>
  <c r="M16" i="59"/>
  <c r="I16" i="59"/>
  <c r="H16" i="59"/>
  <c r="G16" i="59"/>
  <c r="F16" i="59"/>
  <c r="E16" i="59"/>
  <c r="D16" i="59"/>
  <c r="C16" i="59"/>
  <c r="B16" i="59"/>
  <c r="A16" i="59"/>
  <c r="M15" i="59"/>
  <c r="I15" i="59"/>
  <c r="H15" i="59"/>
  <c r="G15" i="59"/>
  <c r="F15" i="59"/>
  <c r="E15" i="59"/>
  <c r="D15" i="59"/>
  <c r="C15" i="59"/>
  <c r="B15" i="59"/>
  <c r="A15" i="59"/>
  <c r="M14" i="59"/>
  <c r="I14" i="59"/>
  <c r="H14" i="59"/>
  <c r="G14" i="59"/>
  <c r="F14" i="59"/>
  <c r="E14" i="59"/>
  <c r="D14" i="59"/>
  <c r="C14" i="59"/>
  <c r="B14" i="59"/>
  <c r="A14" i="59"/>
  <c r="M13" i="59"/>
  <c r="I13" i="59"/>
  <c r="H13" i="59"/>
  <c r="G13" i="59"/>
  <c r="F13" i="59"/>
  <c r="E13" i="59"/>
  <c r="D13" i="59"/>
  <c r="C13" i="59"/>
  <c r="B13" i="59"/>
  <c r="A13" i="59"/>
  <c r="M12" i="59"/>
  <c r="I12" i="59"/>
  <c r="H12" i="59"/>
  <c r="G12" i="59"/>
  <c r="F12" i="59"/>
  <c r="E12" i="59"/>
  <c r="D12" i="59"/>
  <c r="C12" i="59"/>
  <c r="B12" i="59"/>
  <c r="A12" i="59"/>
  <c r="M11" i="59"/>
  <c r="I11" i="59"/>
  <c r="H11" i="59"/>
  <c r="G11" i="59"/>
  <c r="F11" i="59"/>
  <c r="E11" i="59"/>
  <c r="D11" i="59"/>
  <c r="C11" i="59"/>
  <c r="B11" i="59"/>
  <c r="A11" i="59"/>
  <c r="M10" i="59"/>
  <c r="I10" i="59"/>
  <c r="H10" i="59"/>
  <c r="G10" i="59"/>
  <c r="F10" i="59"/>
  <c r="E10" i="59"/>
  <c r="D10" i="59"/>
  <c r="C10" i="59"/>
  <c r="B10" i="59"/>
  <c r="A10" i="59"/>
  <c r="M9" i="59"/>
  <c r="I9" i="59"/>
  <c r="H9" i="59"/>
  <c r="G9" i="59"/>
  <c r="F9" i="59"/>
  <c r="E9" i="59"/>
  <c r="D9" i="59"/>
  <c r="C9" i="59"/>
  <c r="B9" i="59"/>
  <c r="A9" i="59"/>
  <c r="M8" i="59"/>
  <c r="I8" i="59"/>
  <c r="H8" i="59"/>
  <c r="G8" i="59"/>
  <c r="F8" i="59"/>
  <c r="E8" i="59"/>
  <c r="D8" i="59"/>
  <c r="C8" i="59"/>
  <c r="B8" i="59"/>
  <c r="A8" i="59"/>
  <c r="M7" i="59"/>
  <c r="I7" i="59"/>
  <c r="H7" i="59"/>
  <c r="G7" i="59"/>
  <c r="F7" i="59"/>
  <c r="E7" i="59"/>
  <c r="D7" i="59"/>
  <c r="C7" i="59"/>
  <c r="B7" i="59"/>
  <c r="A7" i="59"/>
  <c r="M6" i="59"/>
  <c r="I6" i="59"/>
  <c r="H6" i="59"/>
  <c r="G6" i="59"/>
  <c r="F6" i="59"/>
  <c r="E6" i="59"/>
  <c r="D6" i="59"/>
  <c r="C6" i="59"/>
  <c r="B6" i="59"/>
  <c r="A6" i="59"/>
  <c r="M5" i="59"/>
  <c r="I5" i="59"/>
  <c r="H5" i="59"/>
  <c r="G5" i="59"/>
  <c r="F5" i="59"/>
  <c r="E5" i="59"/>
  <c r="D5" i="59"/>
  <c r="C5" i="59"/>
  <c r="B5" i="59"/>
  <c r="A5" i="59"/>
  <c r="M4" i="59"/>
  <c r="I4" i="59"/>
  <c r="H4" i="59"/>
  <c r="G4" i="59"/>
  <c r="F4" i="59"/>
  <c r="E4" i="59"/>
  <c r="D4" i="59"/>
  <c r="C4" i="59"/>
  <c r="B4" i="59"/>
  <c r="A4" i="59"/>
  <c r="M3" i="59"/>
  <c r="I3" i="59"/>
  <c r="H3" i="59"/>
  <c r="G3" i="59"/>
  <c r="F3" i="59"/>
  <c r="E3" i="59"/>
  <c r="D3" i="59"/>
  <c r="C3" i="59"/>
  <c r="B3" i="59"/>
  <c r="A3" i="59"/>
  <c r="M2" i="59"/>
  <c r="I2" i="59"/>
  <c r="H2" i="59"/>
  <c r="G2" i="59"/>
  <c r="F2" i="59"/>
  <c r="E2" i="59"/>
  <c r="D2" i="59"/>
  <c r="C2" i="59"/>
  <c r="B2" i="59"/>
  <c r="A2" i="59"/>
  <c r="L13" i="12"/>
  <c r="K13" i="12"/>
  <c r="J13" i="12"/>
  <c r="L12" i="12"/>
  <c r="J12" i="12"/>
  <c r="G12" i="12"/>
  <c r="F12" i="12"/>
  <c r="E12" i="12"/>
  <c r="D12" i="12"/>
  <c r="C12" i="12"/>
  <c r="B12" i="12"/>
  <c r="L11" i="12"/>
  <c r="K11" i="12"/>
  <c r="J11" i="12"/>
  <c r="I11" i="12"/>
  <c r="H11" i="12"/>
  <c r="G11" i="12"/>
  <c r="F11" i="12"/>
  <c r="E11" i="12"/>
  <c r="D11" i="12"/>
  <c r="C11" i="12"/>
  <c r="B11" i="12"/>
  <c r="L10" i="12"/>
  <c r="K10" i="12"/>
  <c r="J10" i="12"/>
  <c r="I10" i="12"/>
  <c r="H10" i="12"/>
  <c r="G10" i="12"/>
  <c r="F10" i="12"/>
  <c r="E10" i="12"/>
  <c r="D10" i="12"/>
  <c r="C10" i="12"/>
  <c r="B10" i="12"/>
  <c r="L8" i="12"/>
  <c r="K8" i="12"/>
  <c r="J8" i="12"/>
  <c r="D8" i="12"/>
  <c r="C8" i="12"/>
  <c r="B8" i="12"/>
  <c r="L5" i="12"/>
  <c r="K5" i="12"/>
  <c r="J5" i="12"/>
  <c r="I5" i="12"/>
  <c r="H5" i="12"/>
  <c r="G5" i="12"/>
  <c r="F5" i="12"/>
  <c r="E5" i="12"/>
  <c r="D5" i="12"/>
  <c r="C5" i="12"/>
  <c r="B5" i="12"/>
  <c r="L4" i="12"/>
  <c r="K4" i="12"/>
  <c r="J4" i="12"/>
  <c r="I4" i="12"/>
  <c r="H4" i="12"/>
  <c r="G4" i="12"/>
  <c r="F4" i="12"/>
  <c r="E4" i="12"/>
  <c r="D4" i="12"/>
  <c r="C4" i="12"/>
  <c r="B4" i="12"/>
  <c r="A3" i="12"/>
  <c r="V41" i="49"/>
  <c r="U41" i="49"/>
  <c r="T41" i="49"/>
  <c r="W40" i="49"/>
  <c r="V40" i="49"/>
  <c r="U40" i="49"/>
  <c r="T40" i="49"/>
  <c r="P40" i="49"/>
  <c r="O40" i="49"/>
  <c r="N40" i="49"/>
  <c r="M40" i="49"/>
  <c r="L40" i="49"/>
  <c r="K40" i="49"/>
  <c r="J40" i="49"/>
  <c r="H40" i="49"/>
  <c r="G40" i="49"/>
  <c r="F40" i="49"/>
  <c r="E40" i="49"/>
  <c r="D40" i="49"/>
  <c r="C40" i="49"/>
  <c r="B40" i="49"/>
  <c r="A40" i="49"/>
  <c r="V39" i="49"/>
  <c r="U39" i="49"/>
  <c r="T39" i="49"/>
  <c r="V38" i="49"/>
  <c r="U38" i="49"/>
  <c r="T38" i="49"/>
  <c r="P38" i="49"/>
  <c r="O38" i="49"/>
  <c r="N38" i="49"/>
  <c r="M38" i="49"/>
  <c r="L38" i="49"/>
  <c r="K38" i="49"/>
  <c r="J38" i="49"/>
  <c r="H38" i="49"/>
  <c r="G38" i="49"/>
  <c r="F38" i="49"/>
  <c r="E38" i="49"/>
  <c r="D38" i="49"/>
  <c r="C38" i="49"/>
  <c r="B38" i="49"/>
  <c r="A38" i="49"/>
  <c r="V37" i="49"/>
  <c r="U37" i="49"/>
  <c r="T37" i="49"/>
  <c r="P37" i="49"/>
  <c r="O37" i="49"/>
  <c r="N37" i="49"/>
  <c r="M37" i="49"/>
  <c r="L37" i="49"/>
  <c r="K37" i="49"/>
  <c r="J37" i="49"/>
  <c r="H37" i="49"/>
  <c r="G37" i="49"/>
  <c r="F37" i="49"/>
  <c r="E37" i="49"/>
  <c r="D37" i="49"/>
  <c r="C37" i="49"/>
  <c r="B37" i="49"/>
  <c r="A37" i="49"/>
  <c r="W35" i="49"/>
  <c r="U35" i="49"/>
  <c r="S35" i="49"/>
  <c r="P35" i="49"/>
  <c r="O35" i="49"/>
  <c r="N35" i="49"/>
  <c r="M35" i="49"/>
  <c r="L35" i="49"/>
  <c r="K35" i="49"/>
  <c r="J35" i="49"/>
  <c r="H35" i="49"/>
  <c r="G35" i="49"/>
  <c r="F35" i="49"/>
  <c r="E35" i="49"/>
  <c r="D35" i="49"/>
  <c r="C35" i="49"/>
  <c r="B35" i="49"/>
  <c r="A35" i="49"/>
  <c r="J32" i="49"/>
  <c r="A32" i="49"/>
  <c r="N28" i="49"/>
  <c r="Z27" i="49"/>
  <c r="Y27" i="49"/>
  <c r="X27" i="49"/>
  <c r="W27" i="49"/>
  <c r="V27" i="49"/>
  <c r="U27" i="49"/>
  <c r="T27" i="49"/>
  <c r="S27" i="49"/>
  <c r="Z25" i="49"/>
  <c r="Y25" i="49"/>
  <c r="X25" i="49"/>
  <c r="W25" i="49"/>
  <c r="V25" i="49"/>
  <c r="U25" i="49"/>
  <c r="T25" i="49"/>
  <c r="S25" i="49"/>
  <c r="Z24" i="49"/>
  <c r="Y24" i="49"/>
  <c r="X24" i="49"/>
  <c r="W24" i="49"/>
  <c r="V24" i="49"/>
  <c r="U24" i="49"/>
  <c r="T24" i="49"/>
  <c r="S24" i="49"/>
  <c r="Z22" i="49"/>
  <c r="Y22" i="49"/>
  <c r="X22" i="49"/>
  <c r="W22" i="49"/>
  <c r="V22" i="49"/>
  <c r="U22" i="49"/>
  <c r="T22" i="49"/>
  <c r="S22" i="49"/>
  <c r="S19" i="49"/>
  <c r="J19" i="49"/>
  <c r="A19" i="49"/>
  <c r="Q14" i="49"/>
  <c r="P14" i="49"/>
  <c r="O14" i="49"/>
  <c r="N14" i="49"/>
  <c r="M14" i="49"/>
  <c r="L14" i="49"/>
  <c r="K14" i="49"/>
  <c r="J14" i="49"/>
  <c r="H14" i="49"/>
  <c r="G14" i="49"/>
  <c r="F14" i="49"/>
  <c r="E14" i="49"/>
  <c r="D14" i="49"/>
  <c r="C14" i="49"/>
  <c r="B14" i="49"/>
  <c r="A14" i="49"/>
  <c r="Q12" i="49"/>
  <c r="P12" i="49"/>
  <c r="O12" i="49"/>
  <c r="N12" i="49"/>
  <c r="M12" i="49"/>
  <c r="L12" i="49"/>
  <c r="K12" i="49"/>
  <c r="J12" i="49"/>
  <c r="H12" i="49"/>
  <c r="G12" i="49"/>
  <c r="F12" i="49"/>
  <c r="E12" i="49"/>
  <c r="D12" i="49"/>
  <c r="C12" i="49"/>
  <c r="B12" i="49"/>
  <c r="A12" i="49"/>
  <c r="Q11" i="49"/>
  <c r="P11" i="49"/>
  <c r="O11" i="49"/>
  <c r="N11" i="49"/>
  <c r="M11" i="49"/>
  <c r="L11" i="49"/>
  <c r="K11" i="49"/>
  <c r="J11" i="49"/>
  <c r="H11" i="49"/>
  <c r="G11" i="49"/>
  <c r="F11" i="49"/>
  <c r="E11" i="49"/>
  <c r="D11" i="49"/>
  <c r="C11" i="49"/>
  <c r="B11" i="49"/>
  <c r="A11" i="49"/>
  <c r="Q9" i="49"/>
  <c r="P9" i="49"/>
  <c r="O9" i="49"/>
  <c r="N9" i="49"/>
  <c r="M9" i="49"/>
  <c r="L9" i="49"/>
  <c r="K9" i="49"/>
  <c r="J9" i="49"/>
  <c r="H9" i="49"/>
  <c r="G9" i="49"/>
  <c r="F9" i="49"/>
  <c r="E9" i="49"/>
  <c r="D9" i="49"/>
  <c r="C9" i="49"/>
  <c r="B9" i="49"/>
  <c r="A9" i="49"/>
  <c r="S6" i="49"/>
  <c r="J6" i="49"/>
  <c r="A6" i="49"/>
  <c r="M5" i="49"/>
  <c r="I5" i="49"/>
  <c r="G5" i="49"/>
  <c r="D5" i="49"/>
  <c r="A5" i="49"/>
  <c r="D2" i="49"/>
  <c r="V41" i="48"/>
  <c r="U41" i="48"/>
  <c r="T41" i="48"/>
  <c r="W40" i="48"/>
  <c r="V40" i="48"/>
  <c r="U40" i="48"/>
  <c r="T40" i="48"/>
  <c r="P40" i="48"/>
  <c r="O40" i="48"/>
  <c r="N40" i="48"/>
  <c r="M40" i="48"/>
  <c r="L40" i="48"/>
  <c r="K40" i="48"/>
  <c r="J40" i="48"/>
  <c r="H40" i="48"/>
  <c r="G40" i="48"/>
  <c r="F40" i="48"/>
  <c r="E40" i="48"/>
  <c r="D40" i="48"/>
  <c r="C40" i="48"/>
  <c r="B40" i="48"/>
  <c r="A40" i="48"/>
  <c r="V39" i="48"/>
  <c r="U39" i="48"/>
  <c r="T39" i="48"/>
  <c r="V38" i="48"/>
  <c r="U38" i="48"/>
  <c r="T38" i="48"/>
  <c r="P38" i="48"/>
  <c r="O38" i="48"/>
  <c r="N38" i="48"/>
  <c r="M38" i="48"/>
  <c r="L38" i="48"/>
  <c r="K38" i="48"/>
  <c r="J38" i="48"/>
  <c r="H38" i="48"/>
  <c r="G38" i="48"/>
  <c r="F38" i="48"/>
  <c r="E38" i="48"/>
  <c r="D38" i="48"/>
  <c r="C38" i="48"/>
  <c r="B38" i="48"/>
  <c r="A38" i="48"/>
  <c r="V37" i="48"/>
  <c r="U37" i="48"/>
  <c r="T37" i="48"/>
  <c r="P37" i="48"/>
  <c r="O37" i="48"/>
  <c r="N37" i="48"/>
  <c r="M37" i="48"/>
  <c r="L37" i="48"/>
  <c r="K37" i="48"/>
  <c r="J37" i="48"/>
  <c r="H37" i="48"/>
  <c r="G37" i="48"/>
  <c r="F37" i="48"/>
  <c r="E37" i="48"/>
  <c r="D37" i="48"/>
  <c r="C37" i="48"/>
  <c r="B37" i="48"/>
  <c r="A37" i="48"/>
  <c r="W35" i="48"/>
  <c r="U35" i="48"/>
  <c r="S35" i="48"/>
  <c r="P35" i="48"/>
  <c r="O35" i="48"/>
  <c r="N35" i="48"/>
  <c r="M35" i="48"/>
  <c r="L35" i="48"/>
  <c r="K35" i="48"/>
  <c r="J35" i="48"/>
  <c r="H35" i="48"/>
  <c r="G35" i="48"/>
  <c r="F35" i="48"/>
  <c r="E35" i="48"/>
  <c r="D35" i="48"/>
  <c r="C35" i="48"/>
  <c r="B35" i="48"/>
  <c r="A35" i="48"/>
  <c r="J32" i="48"/>
  <c r="A32" i="48"/>
  <c r="N28" i="48"/>
  <c r="Z27" i="48"/>
  <c r="Y27" i="48"/>
  <c r="X27" i="48"/>
  <c r="W27" i="48"/>
  <c r="V27" i="48"/>
  <c r="U27" i="48"/>
  <c r="T27" i="48"/>
  <c r="S27" i="48"/>
  <c r="Z25" i="48"/>
  <c r="Y25" i="48"/>
  <c r="X25" i="48"/>
  <c r="W25" i="48"/>
  <c r="V25" i="48"/>
  <c r="U25" i="48"/>
  <c r="T25" i="48"/>
  <c r="S25" i="48"/>
  <c r="Z24" i="48"/>
  <c r="Y24" i="48"/>
  <c r="X24" i="48"/>
  <c r="W24" i="48"/>
  <c r="V24" i="48"/>
  <c r="U24" i="48"/>
  <c r="T24" i="48"/>
  <c r="S24" i="48"/>
  <c r="Z22" i="48"/>
  <c r="Y22" i="48"/>
  <c r="X22" i="48"/>
  <c r="W22" i="48"/>
  <c r="V22" i="48"/>
  <c r="U22" i="48"/>
  <c r="T22" i="48"/>
  <c r="S22" i="48"/>
  <c r="S19" i="48"/>
  <c r="J19" i="48"/>
  <c r="A19" i="48"/>
  <c r="Q14" i="48"/>
  <c r="P14" i="48"/>
  <c r="O14" i="48"/>
  <c r="N14" i="48"/>
  <c r="M14" i="48"/>
  <c r="L14" i="48"/>
  <c r="K14" i="48"/>
  <c r="J14" i="48"/>
  <c r="H14" i="48"/>
  <c r="G14" i="48"/>
  <c r="F14" i="48"/>
  <c r="E14" i="48"/>
  <c r="D14" i="48"/>
  <c r="C14" i="48"/>
  <c r="B14" i="48"/>
  <c r="A14" i="48"/>
  <c r="Q12" i="48"/>
  <c r="P12" i="48"/>
  <c r="O12" i="48"/>
  <c r="N12" i="48"/>
  <c r="M12" i="48"/>
  <c r="L12" i="48"/>
  <c r="K12" i="48"/>
  <c r="J12" i="48"/>
  <c r="H12" i="48"/>
  <c r="G12" i="48"/>
  <c r="F12" i="48"/>
  <c r="E12" i="48"/>
  <c r="D12" i="48"/>
  <c r="C12" i="48"/>
  <c r="B12" i="48"/>
  <c r="A12" i="48"/>
  <c r="Q11" i="48"/>
  <c r="P11" i="48"/>
  <c r="O11" i="48"/>
  <c r="N11" i="48"/>
  <c r="M11" i="48"/>
  <c r="L11" i="48"/>
  <c r="K11" i="48"/>
  <c r="J11" i="48"/>
  <c r="H11" i="48"/>
  <c r="G11" i="48"/>
  <c r="F11" i="48"/>
  <c r="E11" i="48"/>
  <c r="D11" i="48"/>
  <c r="C11" i="48"/>
  <c r="B11" i="48"/>
  <c r="A11" i="48"/>
  <c r="Q9" i="48"/>
  <c r="P9" i="48"/>
  <c r="O9" i="48"/>
  <c r="N9" i="48"/>
  <c r="M9" i="48"/>
  <c r="L9" i="48"/>
  <c r="K9" i="48"/>
  <c r="J9" i="48"/>
  <c r="H9" i="48"/>
  <c r="G9" i="48"/>
  <c r="F9" i="48"/>
  <c r="E9" i="48"/>
  <c r="D9" i="48"/>
  <c r="C9" i="48"/>
  <c r="B9" i="48"/>
  <c r="A9" i="48"/>
  <c r="S6" i="48"/>
  <c r="J6" i="48"/>
  <c r="A6" i="48"/>
  <c r="M5" i="48"/>
  <c r="I5" i="48"/>
  <c r="G5" i="48"/>
  <c r="D5" i="48"/>
  <c r="A5" i="48"/>
  <c r="D2" i="48"/>
  <c r="V41" i="47"/>
  <c r="U41" i="47"/>
  <c r="T41" i="47"/>
  <c r="W40" i="47"/>
  <c r="V40" i="47"/>
  <c r="U40" i="47"/>
  <c r="T40" i="47"/>
  <c r="P40" i="47"/>
  <c r="O40" i="47"/>
  <c r="N40" i="47"/>
  <c r="M40" i="47"/>
  <c r="L40" i="47"/>
  <c r="K40" i="47"/>
  <c r="J40" i="47"/>
  <c r="H40" i="47"/>
  <c r="G40" i="47"/>
  <c r="F40" i="47"/>
  <c r="E40" i="47"/>
  <c r="D40" i="47"/>
  <c r="C40" i="47"/>
  <c r="B40" i="47"/>
  <c r="A40" i="47"/>
  <c r="V39" i="47"/>
  <c r="U39" i="47"/>
  <c r="T39" i="47"/>
  <c r="V38" i="47"/>
  <c r="U38" i="47"/>
  <c r="T38" i="47"/>
  <c r="P38" i="47"/>
  <c r="O38" i="47"/>
  <c r="N38" i="47"/>
  <c r="M38" i="47"/>
  <c r="L38" i="47"/>
  <c r="K38" i="47"/>
  <c r="J38" i="47"/>
  <c r="H38" i="47"/>
  <c r="G38" i="47"/>
  <c r="F38" i="47"/>
  <c r="E38" i="47"/>
  <c r="D38" i="47"/>
  <c r="C38" i="47"/>
  <c r="B38" i="47"/>
  <c r="A38" i="47"/>
  <c r="V37" i="47"/>
  <c r="U37" i="47"/>
  <c r="T37" i="47"/>
  <c r="P37" i="47"/>
  <c r="O37" i="47"/>
  <c r="N37" i="47"/>
  <c r="M37" i="47"/>
  <c r="L37" i="47"/>
  <c r="K37" i="47"/>
  <c r="J37" i="47"/>
  <c r="H37" i="47"/>
  <c r="G37" i="47"/>
  <c r="F37" i="47"/>
  <c r="E37" i="47"/>
  <c r="D37" i="47"/>
  <c r="C37" i="47"/>
  <c r="B37" i="47"/>
  <c r="A37" i="47"/>
  <c r="W35" i="47"/>
  <c r="U35" i="47"/>
  <c r="S35" i="47"/>
  <c r="P35" i="47"/>
  <c r="O35" i="47"/>
  <c r="N35" i="47"/>
  <c r="M35" i="47"/>
  <c r="L35" i="47"/>
  <c r="K35" i="47"/>
  <c r="J35" i="47"/>
  <c r="H35" i="47"/>
  <c r="G35" i="47"/>
  <c r="F35" i="47"/>
  <c r="E35" i="47"/>
  <c r="D35" i="47"/>
  <c r="C35" i="47"/>
  <c r="B35" i="47"/>
  <c r="A35" i="47"/>
  <c r="J32" i="47"/>
  <c r="A32" i="47"/>
  <c r="N28" i="47"/>
  <c r="Z27" i="47"/>
  <c r="Y27" i="47"/>
  <c r="X27" i="47"/>
  <c r="W27" i="47"/>
  <c r="V27" i="47"/>
  <c r="U27" i="47"/>
  <c r="T27" i="47"/>
  <c r="S27" i="47"/>
  <c r="Z25" i="47"/>
  <c r="Y25" i="47"/>
  <c r="X25" i="47"/>
  <c r="W25" i="47"/>
  <c r="V25" i="47"/>
  <c r="U25" i="47"/>
  <c r="T25" i="47"/>
  <c r="S25" i="47"/>
  <c r="Z24" i="47"/>
  <c r="Y24" i="47"/>
  <c r="X24" i="47"/>
  <c r="W24" i="47"/>
  <c r="V24" i="47"/>
  <c r="U24" i="47"/>
  <c r="T24" i="47"/>
  <c r="S24" i="47"/>
  <c r="Z22" i="47"/>
  <c r="Y22" i="47"/>
  <c r="X22" i="47"/>
  <c r="W22" i="47"/>
  <c r="V22" i="47"/>
  <c r="U22" i="47"/>
  <c r="T22" i="47"/>
  <c r="S22" i="47"/>
  <c r="S19" i="47"/>
  <c r="J19" i="47"/>
  <c r="A19" i="47"/>
  <c r="Q14" i="47"/>
  <c r="P14" i="47"/>
  <c r="O14" i="47"/>
  <c r="N14" i="47"/>
  <c r="M14" i="47"/>
  <c r="L14" i="47"/>
  <c r="K14" i="47"/>
  <c r="J14" i="47"/>
  <c r="H14" i="47"/>
  <c r="G14" i="47"/>
  <c r="F14" i="47"/>
  <c r="E14" i="47"/>
  <c r="D14" i="47"/>
  <c r="C14" i="47"/>
  <c r="B14" i="47"/>
  <c r="A14" i="47"/>
  <c r="Q12" i="47"/>
  <c r="P12" i="47"/>
  <c r="O12" i="47"/>
  <c r="N12" i="47"/>
  <c r="M12" i="47"/>
  <c r="L12" i="47"/>
  <c r="K12" i="47"/>
  <c r="J12" i="47"/>
  <c r="H12" i="47"/>
  <c r="G12" i="47"/>
  <c r="F12" i="47"/>
  <c r="E12" i="47"/>
  <c r="D12" i="47"/>
  <c r="C12" i="47"/>
  <c r="B12" i="47"/>
  <c r="A12" i="47"/>
  <c r="Q11" i="47"/>
  <c r="P11" i="47"/>
  <c r="O11" i="47"/>
  <c r="N11" i="47"/>
  <c r="M11" i="47"/>
  <c r="L11" i="47"/>
  <c r="K11" i="47"/>
  <c r="J11" i="47"/>
  <c r="H11" i="47"/>
  <c r="G11" i="47"/>
  <c r="F11" i="47"/>
  <c r="E11" i="47"/>
  <c r="D11" i="47"/>
  <c r="C11" i="47"/>
  <c r="B11" i="47"/>
  <c r="A11" i="47"/>
  <c r="Q9" i="47"/>
  <c r="P9" i="47"/>
  <c r="O9" i="47"/>
  <c r="N9" i="47"/>
  <c r="M9" i="47"/>
  <c r="L9" i="47"/>
  <c r="K9" i="47"/>
  <c r="J9" i="47"/>
  <c r="H9" i="47"/>
  <c r="G9" i="47"/>
  <c r="F9" i="47"/>
  <c r="E9" i="47"/>
  <c r="D9" i="47"/>
  <c r="C9" i="47"/>
  <c r="B9" i="47"/>
  <c r="A9" i="47"/>
  <c r="S6" i="47"/>
  <c r="J6" i="47"/>
  <c r="A6" i="47"/>
  <c r="M5" i="47"/>
  <c r="I5" i="47"/>
  <c r="G5" i="47"/>
  <c r="D5" i="47"/>
  <c r="A5" i="47"/>
  <c r="D2" i="47"/>
  <c r="V41" i="46"/>
  <c r="U41" i="46"/>
  <c r="T41" i="46"/>
  <c r="W40" i="46"/>
  <c r="V40" i="46"/>
  <c r="U40" i="46"/>
  <c r="T40" i="46"/>
  <c r="P40" i="46"/>
  <c r="O40" i="46"/>
  <c r="N40" i="46"/>
  <c r="M40" i="46"/>
  <c r="L40" i="46"/>
  <c r="K40" i="46"/>
  <c r="J40" i="46"/>
  <c r="H40" i="46"/>
  <c r="G40" i="46"/>
  <c r="F40" i="46"/>
  <c r="E40" i="46"/>
  <c r="D40" i="46"/>
  <c r="C40" i="46"/>
  <c r="B40" i="46"/>
  <c r="A40" i="46"/>
  <c r="V39" i="46"/>
  <c r="U39" i="46"/>
  <c r="T39" i="46"/>
  <c r="V38" i="46"/>
  <c r="U38" i="46"/>
  <c r="T38" i="46"/>
  <c r="P38" i="46"/>
  <c r="O38" i="46"/>
  <c r="N38" i="46"/>
  <c r="M38" i="46"/>
  <c r="L38" i="46"/>
  <c r="K38" i="46"/>
  <c r="J38" i="46"/>
  <c r="H38" i="46"/>
  <c r="G38" i="46"/>
  <c r="F38" i="46"/>
  <c r="E38" i="46"/>
  <c r="D38" i="46"/>
  <c r="C38" i="46"/>
  <c r="B38" i="46"/>
  <c r="A38" i="46"/>
  <c r="V37" i="46"/>
  <c r="U37" i="46"/>
  <c r="T37" i="46"/>
  <c r="P37" i="46"/>
  <c r="O37" i="46"/>
  <c r="N37" i="46"/>
  <c r="M37" i="46"/>
  <c r="L37" i="46"/>
  <c r="K37" i="46"/>
  <c r="J37" i="46"/>
  <c r="H37" i="46"/>
  <c r="G37" i="46"/>
  <c r="F37" i="46"/>
  <c r="E37" i="46"/>
  <c r="D37" i="46"/>
  <c r="C37" i="46"/>
  <c r="B37" i="46"/>
  <c r="A37" i="46"/>
  <c r="W35" i="46"/>
  <c r="U35" i="46"/>
  <c r="S35" i="46"/>
  <c r="P35" i="46"/>
  <c r="O35" i="46"/>
  <c r="N35" i="46"/>
  <c r="M35" i="46"/>
  <c r="L35" i="46"/>
  <c r="K35" i="46"/>
  <c r="J35" i="46"/>
  <c r="H35" i="46"/>
  <c r="G35" i="46"/>
  <c r="F35" i="46"/>
  <c r="E35" i="46"/>
  <c r="D35" i="46"/>
  <c r="C35" i="46"/>
  <c r="B35" i="46"/>
  <c r="A35" i="46"/>
  <c r="J32" i="46"/>
  <c r="A32" i="46"/>
  <c r="N28" i="46"/>
  <c r="Z27" i="46"/>
  <c r="Y27" i="46"/>
  <c r="X27" i="46"/>
  <c r="W27" i="46"/>
  <c r="V27" i="46"/>
  <c r="U27" i="46"/>
  <c r="T27" i="46"/>
  <c r="S27" i="46"/>
  <c r="Z25" i="46"/>
  <c r="Y25" i="46"/>
  <c r="X25" i="46"/>
  <c r="W25" i="46"/>
  <c r="V25" i="46"/>
  <c r="U25" i="46"/>
  <c r="T25" i="46"/>
  <c r="S25" i="46"/>
  <c r="Z24" i="46"/>
  <c r="Y24" i="46"/>
  <c r="X24" i="46"/>
  <c r="W24" i="46"/>
  <c r="V24" i="46"/>
  <c r="U24" i="46"/>
  <c r="T24" i="46"/>
  <c r="S24" i="46"/>
  <c r="Z22" i="46"/>
  <c r="Y22" i="46"/>
  <c r="X22" i="46"/>
  <c r="W22" i="46"/>
  <c r="V22" i="46"/>
  <c r="U22" i="46"/>
  <c r="T22" i="46"/>
  <c r="S22" i="46"/>
  <c r="S19" i="46"/>
  <c r="J19" i="46"/>
  <c r="A19" i="46"/>
  <c r="Q14" i="46"/>
  <c r="P14" i="46"/>
  <c r="O14" i="46"/>
  <c r="N14" i="46"/>
  <c r="M14" i="46"/>
  <c r="L14" i="46"/>
  <c r="K14" i="46"/>
  <c r="J14" i="46"/>
  <c r="H14" i="46"/>
  <c r="G14" i="46"/>
  <c r="F14" i="46"/>
  <c r="E14" i="46"/>
  <c r="D14" i="46"/>
  <c r="C14" i="46"/>
  <c r="B14" i="46"/>
  <c r="A14" i="46"/>
  <c r="Q12" i="46"/>
  <c r="P12" i="46"/>
  <c r="O12" i="46"/>
  <c r="N12" i="46"/>
  <c r="M12" i="46"/>
  <c r="L12" i="46"/>
  <c r="K12" i="46"/>
  <c r="J12" i="46"/>
  <c r="H12" i="46"/>
  <c r="G12" i="46"/>
  <c r="F12" i="46"/>
  <c r="E12" i="46"/>
  <c r="D12" i="46"/>
  <c r="C12" i="46"/>
  <c r="B12" i="46"/>
  <c r="A12" i="46"/>
  <c r="Q11" i="46"/>
  <c r="P11" i="46"/>
  <c r="O11" i="46"/>
  <c r="N11" i="46"/>
  <c r="M11" i="46"/>
  <c r="L11" i="46"/>
  <c r="K11" i="46"/>
  <c r="J11" i="46"/>
  <c r="H11" i="46"/>
  <c r="G11" i="46"/>
  <c r="F11" i="46"/>
  <c r="E11" i="46"/>
  <c r="D11" i="46"/>
  <c r="C11" i="46"/>
  <c r="B11" i="46"/>
  <c r="A11" i="46"/>
  <c r="Q9" i="46"/>
  <c r="P9" i="46"/>
  <c r="O9" i="46"/>
  <c r="N9" i="46"/>
  <c r="M9" i="46"/>
  <c r="L9" i="46"/>
  <c r="K9" i="46"/>
  <c r="J9" i="46"/>
  <c r="H9" i="46"/>
  <c r="G9" i="46"/>
  <c r="F9" i="46"/>
  <c r="E9" i="46"/>
  <c r="D9" i="46"/>
  <c r="C9" i="46"/>
  <c r="B9" i="46"/>
  <c r="A9" i="46"/>
  <c r="S6" i="46"/>
  <c r="J6" i="46"/>
  <c r="A6" i="46"/>
  <c r="M5" i="46"/>
  <c r="I5" i="46"/>
  <c r="G5" i="46"/>
  <c r="D5" i="46"/>
  <c r="A5" i="46"/>
  <c r="D2" i="46"/>
  <c r="V41" i="45"/>
  <c r="U41" i="45"/>
  <c r="T41" i="45"/>
  <c r="W40" i="45"/>
  <c r="V40" i="45"/>
  <c r="U40" i="45"/>
  <c r="T40" i="45"/>
  <c r="P40" i="45"/>
  <c r="O40" i="45"/>
  <c r="N40" i="45"/>
  <c r="M40" i="45"/>
  <c r="L40" i="45"/>
  <c r="K40" i="45"/>
  <c r="J40" i="45"/>
  <c r="H40" i="45"/>
  <c r="G40" i="45"/>
  <c r="F40" i="45"/>
  <c r="E40" i="45"/>
  <c r="D40" i="45"/>
  <c r="C40" i="45"/>
  <c r="B40" i="45"/>
  <c r="A40" i="45"/>
  <c r="V39" i="45"/>
  <c r="U39" i="45"/>
  <c r="T39" i="45"/>
  <c r="V38" i="45"/>
  <c r="U38" i="45"/>
  <c r="T38" i="45"/>
  <c r="P38" i="45"/>
  <c r="O38" i="45"/>
  <c r="N38" i="45"/>
  <c r="M38" i="45"/>
  <c r="L38" i="45"/>
  <c r="K38" i="45"/>
  <c r="J38" i="45"/>
  <c r="H38" i="45"/>
  <c r="G38" i="45"/>
  <c r="F38" i="45"/>
  <c r="E38" i="45"/>
  <c r="D38" i="45"/>
  <c r="C38" i="45"/>
  <c r="B38" i="45"/>
  <c r="A38" i="45"/>
  <c r="V37" i="45"/>
  <c r="U37" i="45"/>
  <c r="T37" i="45"/>
  <c r="P37" i="45"/>
  <c r="O37" i="45"/>
  <c r="N37" i="45"/>
  <c r="M37" i="45"/>
  <c r="L37" i="45"/>
  <c r="K37" i="45"/>
  <c r="J37" i="45"/>
  <c r="H37" i="45"/>
  <c r="G37" i="45"/>
  <c r="F37" i="45"/>
  <c r="E37" i="45"/>
  <c r="D37" i="45"/>
  <c r="C37" i="45"/>
  <c r="B37" i="45"/>
  <c r="A37" i="45"/>
  <c r="W35" i="45"/>
  <c r="U35" i="45"/>
  <c r="S35" i="45"/>
  <c r="P35" i="45"/>
  <c r="O35" i="45"/>
  <c r="N35" i="45"/>
  <c r="M35" i="45"/>
  <c r="L35" i="45"/>
  <c r="K35" i="45"/>
  <c r="J35" i="45"/>
  <c r="H35" i="45"/>
  <c r="G35" i="45"/>
  <c r="F35" i="45"/>
  <c r="E35" i="45"/>
  <c r="D35" i="45"/>
  <c r="C35" i="45"/>
  <c r="B35" i="45"/>
  <c r="A35" i="45"/>
  <c r="J32" i="45"/>
  <c r="A32" i="45"/>
  <c r="N28" i="45"/>
  <c r="Z27" i="45"/>
  <c r="Y27" i="45"/>
  <c r="X27" i="45"/>
  <c r="W27" i="45"/>
  <c r="V27" i="45"/>
  <c r="U27" i="45"/>
  <c r="T27" i="45"/>
  <c r="S27" i="45"/>
  <c r="Z25" i="45"/>
  <c r="Y25" i="45"/>
  <c r="X25" i="45"/>
  <c r="W25" i="45"/>
  <c r="V25" i="45"/>
  <c r="U25" i="45"/>
  <c r="T25" i="45"/>
  <c r="S25" i="45"/>
  <c r="Z24" i="45"/>
  <c r="Y24" i="45"/>
  <c r="X24" i="45"/>
  <c r="W24" i="45"/>
  <c r="V24" i="45"/>
  <c r="U24" i="45"/>
  <c r="T24" i="45"/>
  <c r="S24" i="45"/>
  <c r="Z22" i="45"/>
  <c r="Y22" i="45"/>
  <c r="X22" i="45"/>
  <c r="W22" i="45"/>
  <c r="V22" i="45"/>
  <c r="U22" i="45"/>
  <c r="T22" i="45"/>
  <c r="S22" i="45"/>
  <c r="S19" i="45"/>
  <c r="J19" i="45"/>
  <c r="A19" i="45"/>
  <c r="Q14" i="45"/>
  <c r="P14" i="45"/>
  <c r="O14" i="45"/>
  <c r="N14" i="45"/>
  <c r="M14" i="45"/>
  <c r="L14" i="45"/>
  <c r="K14" i="45"/>
  <c r="J14" i="45"/>
  <c r="H14" i="45"/>
  <c r="G14" i="45"/>
  <c r="F14" i="45"/>
  <c r="E14" i="45"/>
  <c r="D14" i="45"/>
  <c r="C14" i="45"/>
  <c r="B14" i="45"/>
  <c r="A14" i="45"/>
  <c r="Q12" i="45"/>
  <c r="P12" i="45"/>
  <c r="O12" i="45"/>
  <c r="N12" i="45"/>
  <c r="M12" i="45"/>
  <c r="L12" i="45"/>
  <c r="K12" i="45"/>
  <c r="J12" i="45"/>
  <c r="H12" i="45"/>
  <c r="G12" i="45"/>
  <c r="F12" i="45"/>
  <c r="E12" i="45"/>
  <c r="D12" i="45"/>
  <c r="C12" i="45"/>
  <c r="B12" i="45"/>
  <c r="A12" i="45"/>
  <c r="Q11" i="45"/>
  <c r="P11" i="45"/>
  <c r="O11" i="45"/>
  <c r="N11" i="45"/>
  <c r="M11" i="45"/>
  <c r="L11" i="45"/>
  <c r="K11" i="45"/>
  <c r="J11" i="45"/>
  <c r="H11" i="45"/>
  <c r="G11" i="45"/>
  <c r="F11" i="45"/>
  <c r="E11" i="45"/>
  <c r="D11" i="45"/>
  <c r="C11" i="45"/>
  <c r="B11" i="45"/>
  <c r="A11" i="45"/>
  <c r="Q9" i="45"/>
  <c r="P9" i="45"/>
  <c r="O9" i="45"/>
  <c r="N9" i="45"/>
  <c r="M9" i="45"/>
  <c r="L9" i="45"/>
  <c r="K9" i="45"/>
  <c r="J9" i="45"/>
  <c r="H9" i="45"/>
  <c r="G9" i="45"/>
  <c r="F9" i="45"/>
  <c r="E9" i="45"/>
  <c r="D9" i="45"/>
  <c r="C9" i="45"/>
  <c r="B9" i="45"/>
  <c r="A9" i="45"/>
  <c r="S6" i="45"/>
  <c r="J6" i="45"/>
  <c r="A6" i="45"/>
  <c r="M5" i="45"/>
  <c r="I5" i="45"/>
  <c r="G5" i="45"/>
  <c r="D5" i="45"/>
  <c r="A5" i="45"/>
  <c r="D2" i="45"/>
  <c r="V41" i="44"/>
  <c r="U41" i="44"/>
  <c r="T41" i="44"/>
  <c r="W40" i="44"/>
  <c r="V40" i="44"/>
  <c r="U40" i="44"/>
  <c r="T40" i="44"/>
  <c r="P40" i="44"/>
  <c r="O40" i="44"/>
  <c r="N40" i="44"/>
  <c r="M40" i="44"/>
  <c r="L40" i="44"/>
  <c r="K40" i="44"/>
  <c r="J40" i="44"/>
  <c r="H40" i="44"/>
  <c r="G40" i="44"/>
  <c r="F40" i="44"/>
  <c r="E40" i="44"/>
  <c r="D40" i="44"/>
  <c r="C40" i="44"/>
  <c r="B40" i="44"/>
  <c r="A40" i="44"/>
  <c r="V39" i="44"/>
  <c r="U39" i="44"/>
  <c r="T39" i="44"/>
  <c r="V38" i="44"/>
  <c r="U38" i="44"/>
  <c r="T38" i="44"/>
  <c r="P38" i="44"/>
  <c r="O38" i="44"/>
  <c r="N38" i="44"/>
  <c r="M38" i="44"/>
  <c r="L38" i="44"/>
  <c r="K38" i="44"/>
  <c r="J38" i="44"/>
  <c r="H38" i="44"/>
  <c r="G38" i="44"/>
  <c r="F38" i="44"/>
  <c r="E38" i="44"/>
  <c r="D38" i="44"/>
  <c r="C38" i="44"/>
  <c r="B38" i="44"/>
  <c r="A38" i="44"/>
  <c r="V37" i="44"/>
  <c r="U37" i="44"/>
  <c r="T37" i="44"/>
  <c r="P37" i="44"/>
  <c r="O37" i="44"/>
  <c r="N37" i="44"/>
  <c r="M37" i="44"/>
  <c r="L37" i="44"/>
  <c r="K37" i="44"/>
  <c r="J37" i="44"/>
  <c r="H37" i="44"/>
  <c r="G37" i="44"/>
  <c r="F37" i="44"/>
  <c r="E37" i="44"/>
  <c r="D37" i="44"/>
  <c r="C37" i="44"/>
  <c r="B37" i="44"/>
  <c r="A37" i="44"/>
  <c r="W35" i="44"/>
  <c r="U35" i="44"/>
  <c r="S35" i="44"/>
  <c r="P35" i="44"/>
  <c r="O35" i="44"/>
  <c r="N35" i="44"/>
  <c r="M35" i="44"/>
  <c r="L35" i="44"/>
  <c r="K35" i="44"/>
  <c r="J35" i="44"/>
  <c r="H35" i="44"/>
  <c r="G35" i="44"/>
  <c r="F35" i="44"/>
  <c r="E35" i="44"/>
  <c r="D35" i="44"/>
  <c r="C35" i="44"/>
  <c r="B35" i="44"/>
  <c r="A35" i="44"/>
  <c r="J32" i="44"/>
  <c r="A32" i="44"/>
  <c r="N28" i="44"/>
  <c r="Z27" i="44"/>
  <c r="Y27" i="44"/>
  <c r="X27" i="44"/>
  <c r="W27" i="44"/>
  <c r="V27" i="44"/>
  <c r="U27" i="44"/>
  <c r="T27" i="44"/>
  <c r="S27" i="44"/>
  <c r="Z25" i="44"/>
  <c r="Y25" i="44"/>
  <c r="X25" i="44"/>
  <c r="W25" i="44"/>
  <c r="V25" i="44"/>
  <c r="U25" i="44"/>
  <c r="T25" i="44"/>
  <c r="S25" i="44"/>
  <c r="Z24" i="44"/>
  <c r="Y24" i="44"/>
  <c r="X24" i="44"/>
  <c r="W24" i="44"/>
  <c r="V24" i="44"/>
  <c r="U24" i="44"/>
  <c r="T24" i="44"/>
  <c r="S24" i="44"/>
  <c r="Z22" i="44"/>
  <c r="Y22" i="44"/>
  <c r="X22" i="44"/>
  <c r="W22" i="44"/>
  <c r="V22" i="44"/>
  <c r="U22" i="44"/>
  <c r="T22" i="44"/>
  <c r="S22" i="44"/>
  <c r="S19" i="44"/>
  <c r="J19" i="44"/>
  <c r="A19" i="44"/>
  <c r="Q14" i="44"/>
  <c r="P14" i="44"/>
  <c r="O14" i="44"/>
  <c r="N14" i="44"/>
  <c r="M14" i="44"/>
  <c r="L14" i="44"/>
  <c r="K14" i="44"/>
  <c r="J14" i="44"/>
  <c r="H14" i="44"/>
  <c r="G14" i="44"/>
  <c r="F14" i="44"/>
  <c r="E14" i="44"/>
  <c r="D14" i="44"/>
  <c r="C14" i="44"/>
  <c r="B14" i="44"/>
  <c r="A14" i="44"/>
  <c r="Q12" i="44"/>
  <c r="P12" i="44"/>
  <c r="O12" i="44"/>
  <c r="N12" i="44"/>
  <c r="M12" i="44"/>
  <c r="L12" i="44"/>
  <c r="K12" i="44"/>
  <c r="J12" i="44"/>
  <c r="H12" i="44"/>
  <c r="G12" i="44"/>
  <c r="F12" i="44"/>
  <c r="E12" i="44"/>
  <c r="D12" i="44"/>
  <c r="C12" i="44"/>
  <c r="B12" i="44"/>
  <c r="A12" i="44"/>
  <c r="Q11" i="44"/>
  <c r="P11" i="44"/>
  <c r="O11" i="44"/>
  <c r="N11" i="44"/>
  <c r="M11" i="44"/>
  <c r="L11" i="44"/>
  <c r="K11" i="44"/>
  <c r="J11" i="44"/>
  <c r="H11" i="44"/>
  <c r="G11" i="44"/>
  <c r="F11" i="44"/>
  <c r="E11" i="44"/>
  <c r="D11" i="44"/>
  <c r="C11" i="44"/>
  <c r="B11" i="44"/>
  <c r="A11" i="44"/>
  <c r="Q9" i="44"/>
  <c r="P9" i="44"/>
  <c r="O9" i="44"/>
  <c r="N9" i="44"/>
  <c r="M9" i="44"/>
  <c r="L9" i="44"/>
  <c r="K9" i="44"/>
  <c r="J9" i="44"/>
  <c r="H9" i="44"/>
  <c r="G9" i="44"/>
  <c r="F9" i="44"/>
  <c r="E9" i="44"/>
  <c r="D9" i="44"/>
  <c r="C9" i="44"/>
  <c r="B9" i="44"/>
  <c r="A9" i="44"/>
  <c r="S6" i="44"/>
  <c r="J6" i="44"/>
  <c r="A6" i="44"/>
  <c r="M5" i="44"/>
  <c r="I5" i="44"/>
  <c r="G5" i="44"/>
  <c r="D5" i="44"/>
  <c r="A5" i="44"/>
  <c r="D2" i="44"/>
  <c r="V41" i="43"/>
  <c r="U41" i="43"/>
  <c r="T41" i="43"/>
  <c r="W40" i="43"/>
  <c r="V40" i="43"/>
  <c r="U40" i="43"/>
  <c r="T40" i="43"/>
  <c r="P40" i="43"/>
  <c r="O40" i="43"/>
  <c r="N40" i="43"/>
  <c r="M40" i="43"/>
  <c r="L40" i="43"/>
  <c r="K40" i="43"/>
  <c r="J40" i="43"/>
  <c r="H40" i="43"/>
  <c r="G40" i="43"/>
  <c r="F40" i="43"/>
  <c r="E40" i="43"/>
  <c r="D40" i="43"/>
  <c r="C40" i="43"/>
  <c r="B40" i="43"/>
  <c r="A40" i="43"/>
  <c r="V39" i="43"/>
  <c r="U39" i="43"/>
  <c r="T39" i="43"/>
  <c r="V38" i="43"/>
  <c r="U38" i="43"/>
  <c r="T38" i="43"/>
  <c r="P38" i="43"/>
  <c r="O38" i="43"/>
  <c r="N38" i="43"/>
  <c r="M38" i="43"/>
  <c r="L38" i="43"/>
  <c r="K38" i="43"/>
  <c r="J38" i="43"/>
  <c r="H38" i="43"/>
  <c r="G38" i="43"/>
  <c r="F38" i="43"/>
  <c r="E38" i="43"/>
  <c r="D38" i="43"/>
  <c r="C38" i="43"/>
  <c r="B38" i="43"/>
  <c r="A38" i="43"/>
  <c r="V37" i="43"/>
  <c r="U37" i="43"/>
  <c r="T37" i="43"/>
  <c r="P37" i="43"/>
  <c r="O37" i="43"/>
  <c r="N37" i="43"/>
  <c r="M37" i="43"/>
  <c r="L37" i="43"/>
  <c r="K37" i="43"/>
  <c r="J37" i="43"/>
  <c r="H37" i="43"/>
  <c r="G37" i="43"/>
  <c r="F37" i="43"/>
  <c r="E37" i="43"/>
  <c r="D37" i="43"/>
  <c r="C37" i="43"/>
  <c r="B37" i="43"/>
  <c r="A37" i="43"/>
  <c r="W35" i="43"/>
  <c r="U35" i="43"/>
  <c r="S35" i="43"/>
  <c r="P35" i="43"/>
  <c r="O35" i="43"/>
  <c r="N35" i="43"/>
  <c r="M35" i="43"/>
  <c r="L35" i="43"/>
  <c r="K35" i="43"/>
  <c r="J35" i="43"/>
  <c r="H35" i="43"/>
  <c r="G35" i="43"/>
  <c r="F35" i="43"/>
  <c r="E35" i="43"/>
  <c r="D35" i="43"/>
  <c r="C35" i="43"/>
  <c r="B35" i="43"/>
  <c r="A35" i="43"/>
  <c r="J32" i="43"/>
  <c r="A32" i="43"/>
  <c r="N28" i="43"/>
  <c r="Z27" i="43"/>
  <c r="Y27" i="43"/>
  <c r="X27" i="43"/>
  <c r="W27" i="43"/>
  <c r="V27" i="43"/>
  <c r="U27" i="43"/>
  <c r="T27" i="43"/>
  <c r="S27" i="43"/>
  <c r="Z25" i="43"/>
  <c r="Y25" i="43"/>
  <c r="X25" i="43"/>
  <c r="W25" i="43"/>
  <c r="V25" i="43"/>
  <c r="U25" i="43"/>
  <c r="T25" i="43"/>
  <c r="S25" i="43"/>
  <c r="Z24" i="43"/>
  <c r="Y24" i="43"/>
  <c r="X24" i="43"/>
  <c r="W24" i="43"/>
  <c r="V24" i="43"/>
  <c r="U24" i="43"/>
  <c r="T24" i="43"/>
  <c r="S24" i="43"/>
  <c r="Z22" i="43"/>
  <c r="Y22" i="43"/>
  <c r="X22" i="43"/>
  <c r="W22" i="43"/>
  <c r="V22" i="43"/>
  <c r="U22" i="43"/>
  <c r="T22" i="43"/>
  <c r="S22" i="43"/>
  <c r="S19" i="43"/>
  <c r="J19" i="43"/>
  <c r="A19" i="43"/>
  <c r="Q14" i="43"/>
  <c r="P14" i="43"/>
  <c r="O14" i="43"/>
  <c r="N14" i="43"/>
  <c r="M14" i="43"/>
  <c r="L14" i="43"/>
  <c r="K14" i="43"/>
  <c r="J14" i="43"/>
  <c r="H14" i="43"/>
  <c r="G14" i="43"/>
  <c r="F14" i="43"/>
  <c r="E14" i="43"/>
  <c r="D14" i="43"/>
  <c r="C14" i="43"/>
  <c r="B14" i="43"/>
  <c r="A14" i="43"/>
  <c r="Q12" i="43"/>
  <c r="P12" i="43"/>
  <c r="O12" i="43"/>
  <c r="N12" i="43"/>
  <c r="M12" i="43"/>
  <c r="L12" i="43"/>
  <c r="K12" i="43"/>
  <c r="J12" i="43"/>
  <c r="H12" i="43"/>
  <c r="G12" i="43"/>
  <c r="F12" i="43"/>
  <c r="E12" i="43"/>
  <c r="D12" i="43"/>
  <c r="C12" i="43"/>
  <c r="B12" i="43"/>
  <c r="A12" i="43"/>
  <c r="Q11" i="43"/>
  <c r="P11" i="43"/>
  <c r="O11" i="43"/>
  <c r="N11" i="43"/>
  <c r="M11" i="43"/>
  <c r="L11" i="43"/>
  <c r="K11" i="43"/>
  <c r="J11" i="43"/>
  <c r="H11" i="43"/>
  <c r="G11" i="43"/>
  <c r="F11" i="43"/>
  <c r="E11" i="43"/>
  <c r="D11" i="43"/>
  <c r="C11" i="43"/>
  <c r="B11" i="43"/>
  <c r="A11" i="43"/>
  <c r="Q9" i="43"/>
  <c r="P9" i="43"/>
  <c r="O9" i="43"/>
  <c r="N9" i="43"/>
  <c r="M9" i="43"/>
  <c r="L9" i="43"/>
  <c r="K9" i="43"/>
  <c r="J9" i="43"/>
  <c r="H9" i="43"/>
  <c r="G9" i="43"/>
  <c r="F9" i="43"/>
  <c r="E9" i="43"/>
  <c r="D9" i="43"/>
  <c r="C9" i="43"/>
  <c r="B9" i="43"/>
  <c r="A9" i="43"/>
  <c r="S6" i="43"/>
  <c r="J6" i="43"/>
  <c r="A6" i="43"/>
  <c r="M5" i="43"/>
  <c r="I5" i="43"/>
  <c r="G5" i="43"/>
  <c r="D5" i="43"/>
  <c r="A5" i="43"/>
  <c r="D2" i="43"/>
  <c r="V41" i="42"/>
  <c r="U41" i="42"/>
  <c r="T41" i="42"/>
  <c r="W40" i="42"/>
  <c r="V40" i="42"/>
  <c r="U40" i="42"/>
  <c r="T40" i="42"/>
  <c r="P40" i="42"/>
  <c r="O40" i="42"/>
  <c r="N40" i="42"/>
  <c r="M40" i="42"/>
  <c r="L40" i="42"/>
  <c r="K40" i="42"/>
  <c r="J40" i="42"/>
  <c r="H40" i="42"/>
  <c r="G40" i="42"/>
  <c r="F40" i="42"/>
  <c r="E40" i="42"/>
  <c r="D40" i="42"/>
  <c r="C40" i="42"/>
  <c r="B40" i="42"/>
  <c r="A40" i="42"/>
  <c r="V39" i="42"/>
  <c r="U39" i="42"/>
  <c r="T39" i="42"/>
  <c r="V38" i="42"/>
  <c r="U38" i="42"/>
  <c r="T38" i="42"/>
  <c r="P38" i="42"/>
  <c r="O38" i="42"/>
  <c r="N38" i="42"/>
  <c r="M38" i="42"/>
  <c r="L38" i="42"/>
  <c r="K38" i="42"/>
  <c r="J38" i="42"/>
  <c r="H38" i="42"/>
  <c r="G38" i="42"/>
  <c r="F38" i="42"/>
  <c r="E38" i="42"/>
  <c r="D38" i="42"/>
  <c r="C38" i="42"/>
  <c r="B38" i="42"/>
  <c r="A38" i="42"/>
  <c r="V37" i="42"/>
  <c r="U37" i="42"/>
  <c r="T37" i="42"/>
  <c r="P37" i="42"/>
  <c r="O37" i="42"/>
  <c r="N37" i="42"/>
  <c r="M37" i="42"/>
  <c r="L37" i="42"/>
  <c r="K37" i="42"/>
  <c r="J37" i="42"/>
  <c r="H37" i="42"/>
  <c r="G37" i="42"/>
  <c r="F37" i="42"/>
  <c r="E37" i="42"/>
  <c r="D37" i="42"/>
  <c r="C37" i="42"/>
  <c r="B37" i="42"/>
  <c r="A37" i="42"/>
  <c r="W35" i="42"/>
  <c r="U35" i="42"/>
  <c r="S35" i="42"/>
  <c r="P35" i="42"/>
  <c r="O35" i="42"/>
  <c r="N35" i="42"/>
  <c r="M35" i="42"/>
  <c r="L35" i="42"/>
  <c r="K35" i="42"/>
  <c r="J35" i="42"/>
  <c r="H35" i="42"/>
  <c r="G35" i="42"/>
  <c r="F35" i="42"/>
  <c r="E35" i="42"/>
  <c r="D35" i="42"/>
  <c r="C35" i="42"/>
  <c r="B35" i="42"/>
  <c r="A35" i="42"/>
  <c r="J32" i="42"/>
  <c r="A32" i="42"/>
  <c r="N28" i="42"/>
  <c r="Z27" i="42"/>
  <c r="Y27" i="42"/>
  <c r="X27" i="42"/>
  <c r="W27" i="42"/>
  <c r="V27" i="42"/>
  <c r="U27" i="42"/>
  <c r="T27" i="42"/>
  <c r="S27" i="42"/>
  <c r="Z25" i="42"/>
  <c r="Y25" i="42"/>
  <c r="X25" i="42"/>
  <c r="W25" i="42"/>
  <c r="V25" i="42"/>
  <c r="U25" i="42"/>
  <c r="T25" i="42"/>
  <c r="S25" i="42"/>
  <c r="Z24" i="42"/>
  <c r="Y24" i="42"/>
  <c r="X24" i="42"/>
  <c r="W24" i="42"/>
  <c r="V24" i="42"/>
  <c r="U24" i="42"/>
  <c r="T24" i="42"/>
  <c r="S24" i="42"/>
  <c r="Z22" i="42"/>
  <c r="Y22" i="42"/>
  <c r="X22" i="42"/>
  <c r="W22" i="42"/>
  <c r="V22" i="42"/>
  <c r="U22" i="42"/>
  <c r="T22" i="42"/>
  <c r="S22" i="42"/>
  <c r="S19" i="42"/>
  <c r="J19" i="42"/>
  <c r="A19" i="42"/>
  <c r="Q14" i="42"/>
  <c r="P14" i="42"/>
  <c r="O14" i="42"/>
  <c r="N14" i="42"/>
  <c r="M14" i="42"/>
  <c r="L14" i="42"/>
  <c r="K14" i="42"/>
  <c r="J14" i="42"/>
  <c r="H14" i="42"/>
  <c r="G14" i="42"/>
  <c r="F14" i="42"/>
  <c r="E14" i="42"/>
  <c r="D14" i="42"/>
  <c r="C14" i="42"/>
  <c r="B14" i="42"/>
  <c r="A14" i="42"/>
  <c r="Q12" i="42"/>
  <c r="P12" i="42"/>
  <c r="O12" i="42"/>
  <c r="N12" i="42"/>
  <c r="M12" i="42"/>
  <c r="L12" i="42"/>
  <c r="K12" i="42"/>
  <c r="J12" i="42"/>
  <c r="H12" i="42"/>
  <c r="G12" i="42"/>
  <c r="F12" i="42"/>
  <c r="E12" i="42"/>
  <c r="D12" i="42"/>
  <c r="C12" i="42"/>
  <c r="B12" i="42"/>
  <c r="A12" i="42"/>
  <c r="Q11" i="42"/>
  <c r="P11" i="42"/>
  <c r="O11" i="42"/>
  <c r="N11" i="42"/>
  <c r="M11" i="42"/>
  <c r="L11" i="42"/>
  <c r="K11" i="42"/>
  <c r="J11" i="42"/>
  <c r="H11" i="42"/>
  <c r="G11" i="42"/>
  <c r="F11" i="42"/>
  <c r="E11" i="42"/>
  <c r="D11" i="42"/>
  <c r="C11" i="42"/>
  <c r="B11" i="42"/>
  <c r="A11" i="42"/>
  <c r="Q9" i="42"/>
  <c r="P9" i="42"/>
  <c r="O9" i="42"/>
  <c r="N9" i="42"/>
  <c r="M9" i="42"/>
  <c r="L9" i="42"/>
  <c r="K9" i="42"/>
  <c r="J9" i="42"/>
  <c r="H9" i="42"/>
  <c r="G9" i="42"/>
  <c r="F9" i="42"/>
  <c r="E9" i="42"/>
  <c r="D9" i="42"/>
  <c r="C9" i="42"/>
  <c r="B9" i="42"/>
  <c r="A9" i="42"/>
  <c r="S6" i="42"/>
  <c r="J6" i="42"/>
  <c r="A6" i="42"/>
  <c r="M5" i="42"/>
  <c r="I5" i="42"/>
  <c r="G5" i="42"/>
  <c r="D5" i="42"/>
  <c r="A5" i="42"/>
  <c r="D2" i="42"/>
  <c r="V41" i="41"/>
  <c r="U41" i="41"/>
  <c r="T41" i="41"/>
  <c r="W40" i="41"/>
  <c r="V40" i="41"/>
  <c r="U40" i="41"/>
  <c r="T40" i="41"/>
  <c r="P40" i="41"/>
  <c r="O40" i="41"/>
  <c r="N40" i="41"/>
  <c r="M40" i="41"/>
  <c r="L40" i="41"/>
  <c r="K40" i="41"/>
  <c r="J40" i="41"/>
  <c r="H40" i="41"/>
  <c r="G40" i="41"/>
  <c r="F40" i="41"/>
  <c r="E40" i="41"/>
  <c r="D40" i="41"/>
  <c r="C40" i="41"/>
  <c r="B40" i="41"/>
  <c r="A40" i="41"/>
  <c r="V39" i="41"/>
  <c r="U39" i="41"/>
  <c r="T39" i="41"/>
  <c r="V38" i="41"/>
  <c r="U38" i="41"/>
  <c r="T38" i="41"/>
  <c r="P38" i="41"/>
  <c r="O38" i="41"/>
  <c r="N38" i="41"/>
  <c r="M38" i="41"/>
  <c r="L38" i="41"/>
  <c r="K38" i="41"/>
  <c r="J38" i="41"/>
  <c r="H38" i="41"/>
  <c r="G38" i="41"/>
  <c r="F38" i="41"/>
  <c r="E38" i="41"/>
  <c r="D38" i="41"/>
  <c r="C38" i="41"/>
  <c r="B38" i="41"/>
  <c r="A38" i="41"/>
  <c r="V37" i="41"/>
  <c r="U37" i="41"/>
  <c r="T37" i="41"/>
  <c r="P37" i="41"/>
  <c r="O37" i="41"/>
  <c r="N37" i="41"/>
  <c r="M37" i="41"/>
  <c r="L37" i="41"/>
  <c r="K37" i="41"/>
  <c r="J37" i="41"/>
  <c r="H37" i="41"/>
  <c r="G37" i="41"/>
  <c r="F37" i="41"/>
  <c r="E37" i="41"/>
  <c r="D37" i="41"/>
  <c r="C37" i="41"/>
  <c r="B37" i="41"/>
  <c r="A37" i="41"/>
  <c r="W35" i="41"/>
  <c r="U35" i="41"/>
  <c r="S35" i="41"/>
  <c r="P35" i="41"/>
  <c r="O35" i="41"/>
  <c r="N35" i="41"/>
  <c r="M35" i="41"/>
  <c r="L35" i="41"/>
  <c r="K35" i="41"/>
  <c r="J35" i="41"/>
  <c r="H35" i="41"/>
  <c r="G35" i="41"/>
  <c r="F35" i="41"/>
  <c r="E35" i="41"/>
  <c r="D35" i="41"/>
  <c r="C35" i="41"/>
  <c r="B35" i="41"/>
  <c r="A35" i="41"/>
  <c r="J32" i="41"/>
  <c r="A32" i="41"/>
  <c r="N28" i="41"/>
  <c r="Z27" i="41"/>
  <c r="Y27" i="41"/>
  <c r="X27" i="41"/>
  <c r="W27" i="41"/>
  <c r="V27" i="41"/>
  <c r="U27" i="41"/>
  <c r="T27" i="41"/>
  <c r="S27" i="41"/>
  <c r="Z25" i="41"/>
  <c r="Y25" i="41"/>
  <c r="X25" i="41"/>
  <c r="W25" i="41"/>
  <c r="V25" i="41"/>
  <c r="U25" i="41"/>
  <c r="T25" i="41"/>
  <c r="S25" i="41"/>
  <c r="Z24" i="41"/>
  <c r="Y24" i="41"/>
  <c r="X24" i="41"/>
  <c r="W24" i="41"/>
  <c r="V24" i="41"/>
  <c r="U24" i="41"/>
  <c r="T24" i="41"/>
  <c r="S24" i="41"/>
  <c r="Z22" i="41"/>
  <c r="Y22" i="41"/>
  <c r="X22" i="41"/>
  <c r="W22" i="41"/>
  <c r="V22" i="41"/>
  <c r="U22" i="41"/>
  <c r="T22" i="41"/>
  <c r="S22" i="41"/>
  <c r="S19" i="41"/>
  <c r="J19" i="41"/>
  <c r="A19" i="41"/>
  <c r="Q14" i="41"/>
  <c r="P14" i="41"/>
  <c r="O14" i="41"/>
  <c r="N14" i="41"/>
  <c r="M14" i="41"/>
  <c r="L14" i="41"/>
  <c r="K14" i="41"/>
  <c r="J14" i="41"/>
  <c r="H14" i="41"/>
  <c r="G14" i="41"/>
  <c r="F14" i="41"/>
  <c r="E14" i="41"/>
  <c r="D14" i="41"/>
  <c r="C14" i="41"/>
  <c r="B14" i="41"/>
  <c r="A14" i="41"/>
  <c r="Q12" i="41"/>
  <c r="P12" i="41"/>
  <c r="O12" i="41"/>
  <c r="N12" i="41"/>
  <c r="M12" i="41"/>
  <c r="L12" i="41"/>
  <c r="K12" i="41"/>
  <c r="J12" i="41"/>
  <c r="H12" i="41"/>
  <c r="G12" i="41"/>
  <c r="F12" i="41"/>
  <c r="E12" i="41"/>
  <c r="D12" i="41"/>
  <c r="C12" i="41"/>
  <c r="B12" i="41"/>
  <c r="A12" i="41"/>
  <c r="Q11" i="41"/>
  <c r="P11" i="41"/>
  <c r="O11" i="41"/>
  <c r="N11" i="41"/>
  <c r="M11" i="41"/>
  <c r="L11" i="41"/>
  <c r="K11" i="41"/>
  <c r="J11" i="41"/>
  <c r="H11" i="41"/>
  <c r="G11" i="41"/>
  <c r="F11" i="41"/>
  <c r="E11" i="41"/>
  <c r="D11" i="41"/>
  <c r="C11" i="41"/>
  <c r="B11" i="41"/>
  <c r="A11" i="41"/>
  <c r="Q9" i="41"/>
  <c r="P9" i="41"/>
  <c r="O9" i="41"/>
  <c r="N9" i="41"/>
  <c r="M9" i="41"/>
  <c r="L9" i="41"/>
  <c r="K9" i="41"/>
  <c r="J9" i="41"/>
  <c r="H9" i="41"/>
  <c r="G9" i="41"/>
  <c r="F9" i="41"/>
  <c r="E9" i="41"/>
  <c r="D9" i="41"/>
  <c r="C9" i="41"/>
  <c r="B9" i="41"/>
  <c r="A9" i="41"/>
  <c r="S6" i="41"/>
  <c r="J6" i="41"/>
  <c r="A6" i="41"/>
  <c r="M5" i="41"/>
  <c r="I5" i="41"/>
  <c r="G5" i="41"/>
  <c r="D5" i="41"/>
  <c r="A5" i="41"/>
  <c r="D2" i="41"/>
  <c r="V41" i="40"/>
  <c r="U41" i="40"/>
  <c r="T41" i="40"/>
  <c r="W40" i="40"/>
  <c r="V40" i="40"/>
  <c r="U40" i="40"/>
  <c r="T40" i="40"/>
  <c r="P40" i="40"/>
  <c r="O40" i="40"/>
  <c r="N40" i="40"/>
  <c r="M40" i="40"/>
  <c r="L40" i="40"/>
  <c r="K40" i="40"/>
  <c r="J40" i="40"/>
  <c r="H40" i="40"/>
  <c r="G40" i="40"/>
  <c r="F40" i="40"/>
  <c r="E40" i="40"/>
  <c r="D40" i="40"/>
  <c r="C40" i="40"/>
  <c r="B40" i="40"/>
  <c r="A40" i="40"/>
  <c r="V39" i="40"/>
  <c r="U39" i="40"/>
  <c r="T39" i="40"/>
  <c r="V38" i="40"/>
  <c r="U38" i="40"/>
  <c r="T38" i="40"/>
  <c r="P38" i="40"/>
  <c r="O38" i="40"/>
  <c r="N38" i="40"/>
  <c r="M38" i="40"/>
  <c r="L38" i="40"/>
  <c r="K38" i="40"/>
  <c r="J38" i="40"/>
  <c r="H38" i="40"/>
  <c r="G38" i="40"/>
  <c r="F38" i="40"/>
  <c r="E38" i="40"/>
  <c r="D38" i="40"/>
  <c r="C38" i="40"/>
  <c r="B38" i="40"/>
  <c r="A38" i="40"/>
  <c r="V37" i="40"/>
  <c r="U37" i="40"/>
  <c r="T37" i="40"/>
  <c r="P37" i="40"/>
  <c r="O37" i="40"/>
  <c r="N37" i="40"/>
  <c r="M37" i="40"/>
  <c r="L37" i="40"/>
  <c r="K37" i="40"/>
  <c r="J37" i="40"/>
  <c r="H37" i="40"/>
  <c r="G37" i="40"/>
  <c r="F37" i="40"/>
  <c r="E37" i="40"/>
  <c r="D37" i="40"/>
  <c r="C37" i="40"/>
  <c r="B37" i="40"/>
  <c r="A37" i="40"/>
  <c r="W35" i="40"/>
  <c r="U35" i="40"/>
  <c r="S35" i="40"/>
  <c r="P35" i="40"/>
  <c r="O35" i="40"/>
  <c r="N35" i="40"/>
  <c r="M35" i="40"/>
  <c r="L35" i="40"/>
  <c r="K35" i="40"/>
  <c r="J35" i="40"/>
  <c r="H35" i="40"/>
  <c r="G35" i="40"/>
  <c r="F35" i="40"/>
  <c r="E35" i="40"/>
  <c r="D35" i="40"/>
  <c r="C35" i="40"/>
  <c r="B35" i="40"/>
  <c r="A35" i="40"/>
  <c r="J32" i="40"/>
  <c r="A32" i="40"/>
  <c r="N28" i="40"/>
  <c r="Z27" i="40"/>
  <c r="Y27" i="40"/>
  <c r="X27" i="40"/>
  <c r="W27" i="40"/>
  <c r="V27" i="40"/>
  <c r="U27" i="40"/>
  <c r="T27" i="40"/>
  <c r="S27" i="40"/>
  <c r="Z25" i="40"/>
  <c r="Y25" i="40"/>
  <c r="X25" i="40"/>
  <c r="W25" i="40"/>
  <c r="V25" i="40"/>
  <c r="U25" i="40"/>
  <c r="T25" i="40"/>
  <c r="S25" i="40"/>
  <c r="Z24" i="40"/>
  <c r="Y24" i="40"/>
  <c r="X24" i="40"/>
  <c r="W24" i="40"/>
  <c r="V24" i="40"/>
  <c r="U24" i="40"/>
  <c r="T24" i="40"/>
  <c r="S24" i="40"/>
  <c r="Z22" i="40"/>
  <c r="Y22" i="40"/>
  <c r="X22" i="40"/>
  <c r="W22" i="40"/>
  <c r="V22" i="40"/>
  <c r="U22" i="40"/>
  <c r="T22" i="40"/>
  <c r="S22" i="40"/>
  <c r="S19" i="40"/>
  <c r="J19" i="40"/>
  <c r="A19" i="40"/>
  <c r="Q14" i="40"/>
  <c r="P14" i="40"/>
  <c r="O14" i="40"/>
  <c r="N14" i="40"/>
  <c r="M14" i="40"/>
  <c r="L14" i="40"/>
  <c r="K14" i="40"/>
  <c r="J14" i="40"/>
  <c r="H14" i="40"/>
  <c r="G14" i="40"/>
  <c r="F14" i="40"/>
  <c r="E14" i="40"/>
  <c r="D14" i="40"/>
  <c r="C14" i="40"/>
  <c r="B14" i="40"/>
  <c r="A14" i="40"/>
  <c r="Q12" i="40"/>
  <c r="P12" i="40"/>
  <c r="O12" i="40"/>
  <c r="N12" i="40"/>
  <c r="M12" i="40"/>
  <c r="L12" i="40"/>
  <c r="K12" i="40"/>
  <c r="J12" i="40"/>
  <c r="H12" i="40"/>
  <c r="G12" i="40"/>
  <c r="F12" i="40"/>
  <c r="E12" i="40"/>
  <c r="D12" i="40"/>
  <c r="C12" i="40"/>
  <c r="B12" i="40"/>
  <c r="A12" i="40"/>
  <c r="Q11" i="40"/>
  <c r="P11" i="40"/>
  <c r="O11" i="40"/>
  <c r="N11" i="40"/>
  <c r="M11" i="40"/>
  <c r="L11" i="40"/>
  <c r="K11" i="40"/>
  <c r="J11" i="40"/>
  <c r="H11" i="40"/>
  <c r="G11" i="40"/>
  <c r="F11" i="40"/>
  <c r="E11" i="40"/>
  <c r="D11" i="40"/>
  <c r="C11" i="40"/>
  <c r="B11" i="40"/>
  <c r="A11" i="40"/>
  <c r="Q9" i="40"/>
  <c r="P9" i="40"/>
  <c r="O9" i="40"/>
  <c r="N9" i="40"/>
  <c r="M9" i="40"/>
  <c r="L9" i="40"/>
  <c r="K9" i="40"/>
  <c r="J9" i="40"/>
  <c r="H9" i="40"/>
  <c r="G9" i="40"/>
  <c r="F9" i="40"/>
  <c r="E9" i="40"/>
  <c r="D9" i="40"/>
  <c r="C9" i="40"/>
  <c r="B9" i="40"/>
  <c r="A9" i="40"/>
  <c r="S6" i="40"/>
  <c r="J6" i="40"/>
  <c r="A6" i="40"/>
  <c r="M5" i="40"/>
  <c r="I5" i="40"/>
  <c r="G5" i="40"/>
  <c r="D5" i="40"/>
  <c r="A5" i="40"/>
  <c r="D2" i="40"/>
  <c r="V41" i="39"/>
  <c r="U41" i="39"/>
  <c r="T41" i="39"/>
  <c r="W40" i="39"/>
  <c r="V40" i="39"/>
  <c r="U40" i="39"/>
  <c r="T40" i="39"/>
  <c r="P40" i="39"/>
  <c r="O40" i="39"/>
  <c r="N40" i="39"/>
  <c r="M40" i="39"/>
  <c r="L40" i="39"/>
  <c r="K40" i="39"/>
  <c r="J40" i="39"/>
  <c r="H40" i="39"/>
  <c r="G40" i="39"/>
  <c r="F40" i="39"/>
  <c r="E40" i="39"/>
  <c r="D40" i="39"/>
  <c r="C40" i="39"/>
  <c r="B40" i="39"/>
  <c r="A40" i="39"/>
  <c r="V39" i="39"/>
  <c r="U39" i="39"/>
  <c r="T39" i="39"/>
  <c r="V38" i="39"/>
  <c r="U38" i="39"/>
  <c r="T38" i="39"/>
  <c r="P38" i="39"/>
  <c r="O38" i="39"/>
  <c r="N38" i="39"/>
  <c r="M38" i="39"/>
  <c r="L38" i="39"/>
  <c r="K38" i="39"/>
  <c r="J38" i="39"/>
  <c r="H38" i="39"/>
  <c r="G38" i="39"/>
  <c r="F38" i="39"/>
  <c r="E38" i="39"/>
  <c r="D38" i="39"/>
  <c r="C38" i="39"/>
  <c r="B38" i="39"/>
  <c r="A38" i="39"/>
  <c r="V37" i="39"/>
  <c r="U37" i="39"/>
  <c r="T37" i="39"/>
  <c r="P37" i="39"/>
  <c r="O37" i="39"/>
  <c r="N37" i="39"/>
  <c r="M37" i="39"/>
  <c r="L37" i="39"/>
  <c r="K37" i="39"/>
  <c r="J37" i="39"/>
  <c r="H37" i="39"/>
  <c r="G37" i="39"/>
  <c r="F37" i="39"/>
  <c r="E37" i="39"/>
  <c r="D37" i="39"/>
  <c r="C37" i="39"/>
  <c r="B37" i="39"/>
  <c r="A37" i="39"/>
  <c r="W35" i="39"/>
  <c r="U35" i="39"/>
  <c r="S35" i="39"/>
  <c r="P35" i="39"/>
  <c r="O35" i="39"/>
  <c r="N35" i="39"/>
  <c r="M35" i="39"/>
  <c r="L35" i="39"/>
  <c r="K35" i="39"/>
  <c r="J35" i="39"/>
  <c r="H35" i="39"/>
  <c r="G35" i="39"/>
  <c r="F35" i="39"/>
  <c r="E35" i="39"/>
  <c r="D35" i="39"/>
  <c r="C35" i="39"/>
  <c r="B35" i="39"/>
  <c r="A35" i="39"/>
  <c r="J32" i="39"/>
  <c r="A32" i="39"/>
  <c r="N28" i="39"/>
  <c r="Z27" i="39"/>
  <c r="Y27" i="39"/>
  <c r="X27" i="39"/>
  <c r="W27" i="39"/>
  <c r="V27" i="39"/>
  <c r="U27" i="39"/>
  <c r="T27" i="39"/>
  <c r="S27" i="39"/>
  <c r="Z25" i="39"/>
  <c r="Y25" i="39"/>
  <c r="X25" i="39"/>
  <c r="W25" i="39"/>
  <c r="V25" i="39"/>
  <c r="U25" i="39"/>
  <c r="T25" i="39"/>
  <c r="S25" i="39"/>
  <c r="Z24" i="39"/>
  <c r="Y24" i="39"/>
  <c r="X24" i="39"/>
  <c r="W24" i="39"/>
  <c r="V24" i="39"/>
  <c r="U24" i="39"/>
  <c r="T24" i="39"/>
  <c r="S24" i="39"/>
  <c r="Z22" i="39"/>
  <c r="Y22" i="39"/>
  <c r="X22" i="39"/>
  <c r="W22" i="39"/>
  <c r="V22" i="39"/>
  <c r="U22" i="39"/>
  <c r="T22" i="39"/>
  <c r="S22" i="39"/>
  <c r="S19" i="39"/>
  <c r="J19" i="39"/>
  <c r="A19" i="39"/>
  <c r="Q14" i="39"/>
  <c r="P14" i="39"/>
  <c r="O14" i="39"/>
  <c r="N14" i="39"/>
  <c r="M14" i="39"/>
  <c r="L14" i="39"/>
  <c r="K14" i="39"/>
  <c r="J14" i="39"/>
  <c r="H14" i="39"/>
  <c r="G14" i="39"/>
  <c r="F14" i="39"/>
  <c r="E14" i="39"/>
  <c r="D14" i="39"/>
  <c r="C14" i="39"/>
  <c r="B14" i="39"/>
  <c r="A14" i="39"/>
  <c r="Q12" i="39"/>
  <c r="P12" i="39"/>
  <c r="O12" i="39"/>
  <c r="N12" i="39"/>
  <c r="M12" i="39"/>
  <c r="L12" i="39"/>
  <c r="K12" i="39"/>
  <c r="J12" i="39"/>
  <c r="H12" i="39"/>
  <c r="G12" i="39"/>
  <c r="F12" i="39"/>
  <c r="E12" i="39"/>
  <c r="D12" i="39"/>
  <c r="C12" i="39"/>
  <c r="B12" i="39"/>
  <c r="A12" i="39"/>
  <c r="Q11" i="39"/>
  <c r="P11" i="39"/>
  <c r="O11" i="39"/>
  <c r="N11" i="39"/>
  <c r="M11" i="39"/>
  <c r="L11" i="39"/>
  <c r="K11" i="39"/>
  <c r="J11" i="39"/>
  <c r="H11" i="39"/>
  <c r="G11" i="39"/>
  <c r="F11" i="39"/>
  <c r="E11" i="39"/>
  <c r="D11" i="39"/>
  <c r="C11" i="39"/>
  <c r="B11" i="39"/>
  <c r="A11" i="39"/>
  <c r="Q9" i="39"/>
  <c r="P9" i="39"/>
  <c r="O9" i="39"/>
  <c r="N9" i="39"/>
  <c r="M9" i="39"/>
  <c r="L9" i="39"/>
  <c r="K9" i="39"/>
  <c r="J9" i="39"/>
  <c r="H9" i="39"/>
  <c r="G9" i="39"/>
  <c r="F9" i="39"/>
  <c r="E9" i="39"/>
  <c r="D9" i="39"/>
  <c r="C9" i="39"/>
  <c r="B9" i="39"/>
  <c r="A9" i="39"/>
  <c r="S6" i="39"/>
  <c r="J6" i="39"/>
  <c r="A6" i="39"/>
  <c r="M5" i="39"/>
  <c r="I5" i="39"/>
  <c r="G5" i="39"/>
  <c r="D5" i="39"/>
  <c r="A5" i="39"/>
  <c r="D2" i="39"/>
  <c r="V41" i="38"/>
  <c r="U41" i="38"/>
  <c r="T41" i="38"/>
  <c r="W40" i="38"/>
  <c r="V40" i="38"/>
  <c r="U40" i="38"/>
  <c r="T40" i="38"/>
  <c r="P40" i="38"/>
  <c r="O40" i="38"/>
  <c r="N40" i="38"/>
  <c r="M40" i="38"/>
  <c r="L40" i="38"/>
  <c r="K40" i="38"/>
  <c r="J40" i="38"/>
  <c r="H40" i="38"/>
  <c r="G40" i="38"/>
  <c r="F40" i="38"/>
  <c r="E40" i="38"/>
  <c r="D40" i="38"/>
  <c r="C40" i="38"/>
  <c r="B40" i="38"/>
  <c r="A40" i="38"/>
  <c r="V39" i="38"/>
  <c r="U39" i="38"/>
  <c r="T39" i="38"/>
  <c r="V38" i="38"/>
  <c r="U38" i="38"/>
  <c r="T38" i="38"/>
  <c r="P38" i="38"/>
  <c r="O38" i="38"/>
  <c r="N38" i="38"/>
  <c r="M38" i="38"/>
  <c r="L38" i="38"/>
  <c r="K38" i="38"/>
  <c r="J38" i="38"/>
  <c r="H38" i="38"/>
  <c r="G38" i="38"/>
  <c r="F38" i="38"/>
  <c r="E38" i="38"/>
  <c r="D38" i="38"/>
  <c r="C38" i="38"/>
  <c r="B38" i="38"/>
  <c r="A38" i="38"/>
  <c r="V37" i="38"/>
  <c r="U37" i="38"/>
  <c r="T37" i="38"/>
  <c r="P37" i="38"/>
  <c r="O37" i="38"/>
  <c r="N37" i="38"/>
  <c r="M37" i="38"/>
  <c r="L37" i="38"/>
  <c r="K37" i="38"/>
  <c r="J37" i="38"/>
  <c r="H37" i="38"/>
  <c r="G37" i="38"/>
  <c r="F37" i="38"/>
  <c r="E37" i="38"/>
  <c r="D37" i="38"/>
  <c r="C37" i="38"/>
  <c r="B37" i="38"/>
  <c r="A37" i="38"/>
  <c r="W35" i="38"/>
  <c r="U35" i="38"/>
  <c r="S35" i="38"/>
  <c r="P35" i="38"/>
  <c r="O35" i="38"/>
  <c r="N35" i="38"/>
  <c r="M35" i="38"/>
  <c r="L35" i="38"/>
  <c r="K35" i="38"/>
  <c r="J35" i="38"/>
  <c r="H35" i="38"/>
  <c r="G35" i="38"/>
  <c r="F35" i="38"/>
  <c r="E35" i="38"/>
  <c r="D35" i="38"/>
  <c r="C35" i="38"/>
  <c r="B35" i="38"/>
  <c r="A35" i="38"/>
  <c r="J32" i="38"/>
  <c r="A32" i="38"/>
  <c r="N28" i="38"/>
  <c r="Z27" i="38"/>
  <c r="Y27" i="38"/>
  <c r="X27" i="38"/>
  <c r="W27" i="38"/>
  <c r="V27" i="38"/>
  <c r="U27" i="38"/>
  <c r="T27" i="38"/>
  <c r="S27" i="38"/>
  <c r="Z25" i="38"/>
  <c r="Y25" i="38"/>
  <c r="X25" i="38"/>
  <c r="W25" i="38"/>
  <c r="V25" i="38"/>
  <c r="U25" i="38"/>
  <c r="T25" i="38"/>
  <c r="S25" i="38"/>
  <c r="Z24" i="38"/>
  <c r="Y24" i="38"/>
  <c r="X24" i="38"/>
  <c r="W24" i="38"/>
  <c r="V24" i="38"/>
  <c r="U24" i="38"/>
  <c r="T24" i="38"/>
  <c r="S24" i="38"/>
  <c r="Z22" i="38"/>
  <c r="Y22" i="38"/>
  <c r="X22" i="38"/>
  <c r="W22" i="38"/>
  <c r="V22" i="38"/>
  <c r="U22" i="38"/>
  <c r="T22" i="38"/>
  <c r="S22" i="38"/>
  <c r="S19" i="38"/>
  <c r="J19" i="38"/>
  <c r="A19" i="38"/>
  <c r="Q14" i="38"/>
  <c r="P14" i="38"/>
  <c r="O14" i="38"/>
  <c r="N14" i="38"/>
  <c r="M14" i="38"/>
  <c r="L14" i="38"/>
  <c r="K14" i="38"/>
  <c r="J14" i="38"/>
  <c r="H14" i="38"/>
  <c r="G14" i="38"/>
  <c r="F14" i="38"/>
  <c r="E14" i="38"/>
  <c r="D14" i="38"/>
  <c r="C14" i="38"/>
  <c r="B14" i="38"/>
  <c r="A14" i="38"/>
  <c r="Q12" i="38"/>
  <c r="P12" i="38"/>
  <c r="O12" i="38"/>
  <c r="N12" i="38"/>
  <c r="M12" i="38"/>
  <c r="L12" i="38"/>
  <c r="K12" i="38"/>
  <c r="J12" i="38"/>
  <c r="H12" i="38"/>
  <c r="G12" i="38"/>
  <c r="F12" i="38"/>
  <c r="E12" i="38"/>
  <c r="D12" i="38"/>
  <c r="C12" i="38"/>
  <c r="B12" i="38"/>
  <c r="A12" i="38"/>
  <c r="Q11" i="38"/>
  <c r="P11" i="38"/>
  <c r="O11" i="38"/>
  <c r="N11" i="38"/>
  <c r="M11" i="38"/>
  <c r="L11" i="38"/>
  <c r="K11" i="38"/>
  <c r="J11" i="38"/>
  <c r="H11" i="38"/>
  <c r="G11" i="38"/>
  <c r="F11" i="38"/>
  <c r="E11" i="38"/>
  <c r="D11" i="38"/>
  <c r="C11" i="38"/>
  <c r="B11" i="38"/>
  <c r="A11" i="38"/>
  <c r="Q9" i="38"/>
  <c r="P9" i="38"/>
  <c r="O9" i="38"/>
  <c r="N9" i="38"/>
  <c r="M9" i="38"/>
  <c r="L9" i="38"/>
  <c r="K9" i="38"/>
  <c r="J9" i="38"/>
  <c r="H9" i="38"/>
  <c r="G9" i="38"/>
  <c r="F9" i="38"/>
  <c r="E9" i="38"/>
  <c r="D9" i="38"/>
  <c r="C9" i="38"/>
  <c r="B9" i="38"/>
  <c r="A9" i="38"/>
  <c r="S6" i="38"/>
  <c r="J6" i="38"/>
  <c r="A6" i="38"/>
  <c r="M5" i="38"/>
  <c r="I5" i="38"/>
  <c r="G5" i="38"/>
  <c r="D5" i="38"/>
  <c r="A5" i="38"/>
  <c r="D2" i="38"/>
  <c r="V41" i="37"/>
  <c r="U41" i="37"/>
  <c r="T41" i="37"/>
  <c r="W40" i="37"/>
  <c r="V40" i="37"/>
  <c r="U40" i="37"/>
  <c r="T40" i="37"/>
  <c r="P40" i="37"/>
  <c r="O40" i="37"/>
  <c r="N40" i="37"/>
  <c r="M40" i="37"/>
  <c r="L40" i="37"/>
  <c r="K40" i="37"/>
  <c r="J40" i="37"/>
  <c r="H40" i="37"/>
  <c r="G40" i="37"/>
  <c r="F40" i="37"/>
  <c r="E40" i="37"/>
  <c r="D40" i="37"/>
  <c r="C40" i="37"/>
  <c r="B40" i="37"/>
  <c r="A40" i="37"/>
  <c r="V39" i="37"/>
  <c r="U39" i="37"/>
  <c r="T39" i="37"/>
  <c r="V38" i="37"/>
  <c r="U38" i="37"/>
  <c r="T38" i="37"/>
  <c r="P38" i="37"/>
  <c r="O38" i="37"/>
  <c r="N38" i="37"/>
  <c r="M38" i="37"/>
  <c r="L38" i="37"/>
  <c r="K38" i="37"/>
  <c r="J38" i="37"/>
  <c r="H38" i="37"/>
  <c r="G38" i="37"/>
  <c r="F38" i="37"/>
  <c r="E38" i="37"/>
  <c r="D38" i="37"/>
  <c r="C38" i="37"/>
  <c r="B38" i="37"/>
  <c r="A38" i="37"/>
  <c r="V37" i="37"/>
  <c r="U37" i="37"/>
  <c r="T37" i="37"/>
  <c r="P37" i="37"/>
  <c r="O37" i="37"/>
  <c r="N37" i="37"/>
  <c r="M37" i="37"/>
  <c r="L37" i="37"/>
  <c r="K37" i="37"/>
  <c r="J37" i="37"/>
  <c r="H37" i="37"/>
  <c r="G37" i="37"/>
  <c r="F37" i="37"/>
  <c r="E37" i="37"/>
  <c r="D37" i="37"/>
  <c r="C37" i="37"/>
  <c r="B37" i="37"/>
  <c r="A37" i="37"/>
  <c r="W35" i="37"/>
  <c r="U35" i="37"/>
  <c r="S35" i="37"/>
  <c r="P35" i="37"/>
  <c r="O35" i="37"/>
  <c r="N35" i="37"/>
  <c r="M35" i="37"/>
  <c r="L35" i="37"/>
  <c r="K35" i="37"/>
  <c r="J35" i="37"/>
  <c r="H35" i="37"/>
  <c r="G35" i="37"/>
  <c r="F35" i="37"/>
  <c r="E35" i="37"/>
  <c r="D35" i="37"/>
  <c r="C35" i="37"/>
  <c r="B35" i="37"/>
  <c r="A35" i="37"/>
  <c r="J32" i="37"/>
  <c r="A32" i="37"/>
  <c r="N28" i="37"/>
  <c r="Z27" i="37"/>
  <c r="Y27" i="37"/>
  <c r="X27" i="37"/>
  <c r="W27" i="37"/>
  <c r="V27" i="37"/>
  <c r="U27" i="37"/>
  <c r="T27" i="37"/>
  <c r="S27" i="37"/>
  <c r="Z25" i="37"/>
  <c r="Y25" i="37"/>
  <c r="X25" i="37"/>
  <c r="W25" i="37"/>
  <c r="V25" i="37"/>
  <c r="U25" i="37"/>
  <c r="T25" i="37"/>
  <c r="S25" i="37"/>
  <c r="Z24" i="37"/>
  <c r="Y24" i="37"/>
  <c r="X24" i="37"/>
  <c r="W24" i="37"/>
  <c r="V24" i="37"/>
  <c r="U24" i="37"/>
  <c r="T24" i="37"/>
  <c r="S24" i="37"/>
  <c r="Z22" i="37"/>
  <c r="Y22" i="37"/>
  <c r="X22" i="37"/>
  <c r="W22" i="37"/>
  <c r="V22" i="37"/>
  <c r="U22" i="37"/>
  <c r="T22" i="37"/>
  <c r="S22" i="37"/>
  <c r="S19" i="37"/>
  <c r="J19" i="37"/>
  <c r="A19" i="37"/>
  <c r="Q14" i="37"/>
  <c r="P14" i="37"/>
  <c r="O14" i="37"/>
  <c r="N14" i="37"/>
  <c r="M14" i="37"/>
  <c r="L14" i="37"/>
  <c r="K14" i="37"/>
  <c r="J14" i="37"/>
  <c r="H14" i="37"/>
  <c r="G14" i="37"/>
  <c r="F14" i="37"/>
  <c r="E14" i="37"/>
  <c r="D14" i="37"/>
  <c r="C14" i="37"/>
  <c r="B14" i="37"/>
  <c r="A14" i="37"/>
  <c r="Q12" i="37"/>
  <c r="P12" i="37"/>
  <c r="O12" i="37"/>
  <c r="N12" i="37"/>
  <c r="M12" i="37"/>
  <c r="L12" i="37"/>
  <c r="K12" i="37"/>
  <c r="J12" i="37"/>
  <c r="H12" i="37"/>
  <c r="G12" i="37"/>
  <c r="F12" i="37"/>
  <c r="E12" i="37"/>
  <c r="D12" i="37"/>
  <c r="C12" i="37"/>
  <c r="B12" i="37"/>
  <c r="A12" i="37"/>
  <c r="Q11" i="37"/>
  <c r="P11" i="37"/>
  <c r="O11" i="37"/>
  <c r="N11" i="37"/>
  <c r="M11" i="37"/>
  <c r="L11" i="37"/>
  <c r="K11" i="37"/>
  <c r="J11" i="37"/>
  <c r="H11" i="37"/>
  <c r="G11" i="37"/>
  <c r="F11" i="37"/>
  <c r="E11" i="37"/>
  <c r="D11" i="37"/>
  <c r="C11" i="37"/>
  <c r="B11" i="37"/>
  <c r="A11" i="37"/>
  <c r="Q9" i="37"/>
  <c r="P9" i="37"/>
  <c r="O9" i="37"/>
  <c r="N9" i="37"/>
  <c r="M9" i="37"/>
  <c r="L9" i="37"/>
  <c r="K9" i="37"/>
  <c r="J9" i="37"/>
  <c r="H9" i="37"/>
  <c r="G9" i="37"/>
  <c r="F9" i="37"/>
  <c r="E9" i="37"/>
  <c r="D9" i="37"/>
  <c r="C9" i="37"/>
  <c r="B9" i="37"/>
  <c r="A9" i="37"/>
  <c r="S6" i="37"/>
  <c r="J6" i="37"/>
  <c r="A6" i="37"/>
  <c r="M5" i="37"/>
  <c r="I5" i="37"/>
  <c r="G5" i="37"/>
  <c r="D5" i="37"/>
  <c r="A5" i="37"/>
  <c r="D2" i="37"/>
  <c r="V41" i="36"/>
  <c r="U41" i="36"/>
  <c r="T41" i="36"/>
  <c r="W40" i="36"/>
  <c r="V40" i="36"/>
  <c r="U40" i="36"/>
  <c r="T40" i="36"/>
  <c r="P40" i="36"/>
  <c r="O40" i="36"/>
  <c r="N40" i="36"/>
  <c r="M40" i="36"/>
  <c r="L40" i="36"/>
  <c r="K40" i="36"/>
  <c r="J40" i="36"/>
  <c r="H40" i="36"/>
  <c r="G40" i="36"/>
  <c r="F40" i="36"/>
  <c r="E40" i="36"/>
  <c r="D40" i="36"/>
  <c r="C40" i="36"/>
  <c r="B40" i="36"/>
  <c r="A40" i="36"/>
  <c r="V39" i="36"/>
  <c r="U39" i="36"/>
  <c r="T39" i="36"/>
  <c r="V38" i="36"/>
  <c r="U38" i="36"/>
  <c r="T38" i="36"/>
  <c r="P38" i="36"/>
  <c r="O38" i="36"/>
  <c r="N38" i="36"/>
  <c r="M38" i="36"/>
  <c r="L38" i="36"/>
  <c r="K38" i="36"/>
  <c r="J38" i="36"/>
  <c r="H38" i="36"/>
  <c r="G38" i="36"/>
  <c r="F38" i="36"/>
  <c r="E38" i="36"/>
  <c r="D38" i="36"/>
  <c r="C38" i="36"/>
  <c r="B38" i="36"/>
  <c r="A38" i="36"/>
  <c r="V37" i="36"/>
  <c r="U37" i="36"/>
  <c r="T37" i="36"/>
  <c r="P37" i="36"/>
  <c r="O37" i="36"/>
  <c r="N37" i="36"/>
  <c r="M37" i="36"/>
  <c r="L37" i="36"/>
  <c r="K37" i="36"/>
  <c r="J37" i="36"/>
  <c r="H37" i="36"/>
  <c r="G37" i="36"/>
  <c r="F37" i="36"/>
  <c r="E37" i="36"/>
  <c r="D37" i="36"/>
  <c r="C37" i="36"/>
  <c r="B37" i="36"/>
  <c r="A37" i="36"/>
  <c r="W35" i="36"/>
  <c r="U35" i="36"/>
  <c r="S35" i="36"/>
  <c r="P35" i="36"/>
  <c r="O35" i="36"/>
  <c r="N35" i="36"/>
  <c r="M35" i="36"/>
  <c r="L35" i="36"/>
  <c r="K35" i="36"/>
  <c r="J35" i="36"/>
  <c r="H35" i="36"/>
  <c r="G35" i="36"/>
  <c r="F35" i="36"/>
  <c r="E35" i="36"/>
  <c r="D35" i="36"/>
  <c r="C35" i="36"/>
  <c r="B35" i="36"/>
  <c r="A35" i="36"/>
  <c r="J32" i="36"/>
  <c r="A32" i="36"/>
  <c r="N28" i="36"/>
  <c r="Z27" i="36"/>
  <c r="Y27" i="36"/>
  <c r="X27" i="36"/>
  <c r="W27" i="36"/>
  <c r="V27" i="36"/>
  <c r="U27" i="36"/>
  <c r="T27" i="36"/>
  <c r="S27" i="36"/>
  <c r="Z25" i="36"/>
  <c r="Y25" i="36"/>
  <c r="X25" i="36"/>
  <c r="W25" i="36"/>
  <c r="V25" i="36"/>
  <c r="U25" i="36"/>
  <c r="T25" i="36"/>
  <c r="S25" i="36"/>
  <c r="Z24" i="36"/>
  <c r="Y24" i="36"/>
  <c r="X24" i="36"/>
  <c r="W24" i="36"/>
  <c r="V24" i="36"/>
  <c r="U24" i="36"/>
  <c r="T24" i="36"/>
  <c r="S24" i="36"/>
  <c r="Z22" i="36"/>
  <c r="Y22" i="36"/>
  <c r="X22" i="36"/>
  <c r="W22" i="36"/>
  <c r="V22" i="36"/>
  <c r="U22" i="36"/>
  <c r="T22" i="36"/>
  <c r="S22" i="36"/>
  <c r="S19" i="36"/>
  <c r="J19" i="36"/>
  <c r="A19" i="36"/>
  <c r="Q14" i="36"/>
  <c r="P14" i="36"/>
  <c r="O14" i="36"/>
  <c r="N14" i="36"/>
  <c r="M14" i="36"/>
  <c r="L14" i="36"/>
  <c r="K14" i="36"/>
  <c r="J14" i="36"/>
  <c r="H14" i="36"/>
  <c r="G14" i="36"/>
  <c r="F14" i="36"/>
  <c r="E14" i="36"/>
  <c r="D14" i="36"/>
  <c r="C14" i="36"/>
  <c r="B14" i="36"/>
  <c r="A14" i="36"/>
  <c r="Q12" i="36"/>
  <c r="P12" i="36"/>
  <c r="O12" i="36"/>
  <c r="N12" i="36"/>
  <c r="M12" i="36"/>
  <c r="L12" i="36"/>
  <c r="K12" i="36"/>
  <c r="J12" i="36"/>
  <c r="H12" i="36"/>
  <c r="G12" i="36"/>
  <c r="F12" i="36"/>
  <c r="E12" i="36"/>
  <c r="D12" i="36"/>
  <c r="C12" i="36"/>
  <c r="B12" i="36"/>
  <c r="A12" i="36"/>
  <c r="Q11" i="36"/>
  <c r="P11" i="36"/>
  <c r="O11" i="36"/>
  <c r="N11" i="36"/>
  <c r="M11" i="36"/>
  <c r="L11" i="36"/>
  <c r="K11" i="36"/>
  <c r="J11" i="36"/>
  <c r="H11" i="36"/>
  <c r="G11" i="36"/>
  <c r="F11" i="36"/>
  <c r="E11" i="36"/>
  <c r="D11" i="36"/>
  <c r="C11" i="36"/>
  <c r="B11" i="36"/>
  <c r="A11" i="36"/>
  <c r="Q9" i="36"/>
  <c r="P9" i="36"/>
  <c r="O9" i="36"/>
  <c r="N9" i="36"/>
  <c r="M9" i="36"/>
  <c r="L9" i="36"/>
  <c r="K9" i="36"/>
  <c r="J9" i="36"/>
  <c r="H9" i="36"/>
  <c r="G9" i="36"/>
  <c r="F9" i="36"/>
  <c r="E9" i="36"/>
  <c r="D9" i="36"/>
  <c r="C9" i="36"/>
  <c r="B9" i="36"/>
  <c r="A9" i="36"/>
  <c r="S6" i="36"/>
  <c r="J6" i="36"/>
  <c r="A6" i="36"/>
  <c r="M5" i="36"/>
  <c r="I5" i="36"/>
  <c r="G5" i="36"/>
  <c r="D5" i="36"/>
  <c r="A5" i="36"/>
  <c r="D2" i="36"/>
  <c r="V41" i="35"/>
  <c r="U41" i="35"/>
  <c r="T41" i="35"/>
  <c r="W40" i="35"/>
  <c r="V40" i="35"/>
  <c r="U40" i="35"/>
  <c r="T40" i="35"/>
  <c r="P40" i="35"/>
  <c r="O40" i="35"/>
  <c r="N40" i="35"/>
  <c r="M40" i="35"/>
  <c r="L40" i="35"/>
  <c r="K40" i="35"/>
  <c r="J40" i="35"/>
  <c r="H40" i="35"/>
  <c r="G40" i="35"/>
  <c r="F40" i="35"/>
  <c r="E40" i="35"/>
  <c r="D40" i="35"/>
  <c r="C40" i="35"/>
  <c r="B40" i="35"/>
  <c r="A40" i="35"/>
  <c r="V39" i="35"/>
  <c r="U39" i="35"/>
  <c r="T39" i="35"/>
  <c r="V38" i="35"/>
  <c r="U38" i="35"/>
  <c r="T38" i="35"/>
  <c r="P38" i="35"/>
  <c r="O38" i="35"/>
  <c r="N38" i="35"/>
  <c r="M38" i="35"/>
  <c r="L38" i="35"/>
  <c r="K38" i="35"/>
  <c r="J38" i="35"/>
  <c r="H38" i="35"/>
  <c r="G38" i="35"/>
  <c r="F38" i="35"/>
  <c r="E38" i="35"/>
  <c r="D38" i="35"/>
  <c r="C38" i="35"/>
  <c r="B38" i="35"/>
  <c r="A38" i="35"/>
  <c r="V37" i="35"/>
  <c r="U37" i="35"/>
  <c r="T37" i="35"/>
  <c r="P37" i="35"/>
  <c r="O37" i="35"/>
  <c r="N37" i="35"/>
  <c r="M37" i="35"/>
  <c r="L37" i="35"/>
  <c r="K37" i="35"/>
  <c r="J37" i="35"/>
  <c r="H37" i="35"/>
  <c r="G37" i="35"/>
  <c r="F37" i="35"/>
  <c r="E37" i="35"/>
  <c r="D37" i="35"/>
  <c r="C37" i="35"/>
  <c r="B37" i="35"/>
  <c r="A37" i="35"/>
  <c r="W35" i="35"/>
  <c r="U35" i="35"/>
  <c r="S35" i="35"/>
  <c r="P35" i="35"/>
  <c r="O35" i="35"/>
  <c r="N35" i="35"/>
  <c r="M35" i="35"/>
  <c r="L35" i="35"/>
  <c r="K35" i="35"/>
  <c r="J35" i="35"/>
  <c r="H35" i="35"/>
  <c r="G35" i="35"/>
  <c r="F35" i="35"/>
  <c r="E35" i="35"/>
  <c r="D35" i="35"/>
  <c r="C35" i="35"/>
  <c r="B35" i="35"/>
  <c r="A35" i="35"/>
  <c r="J32" i="35"/>
  <c r="A32" i="35"/>
  <c r="N28" i="35"/>
  <c r="Z27" i="35"/>
  <c r="Y27" i="35"/>
  <c r="X27" i="35"/>
  <c r="W27" i="35"/>
  <c r="V27" i="35"/>
  <c r="U27" i="35"/>
  <c r="T27" i="35"/>
  <c r="S27" i="35"/>
  <c r="Z25" i="35"/>
  <c r="Y25" i="35"/>
  <c r="X25" i="35"/>
  <c r="W25" i="35"/>
  <c r="V25" i="35"/>
  <c r="U25" i="35"/>
  <c r="T25" i="35"/>
  <c r="S25" i="35"/>
  <c r="Z24" i="35"/>
  <c r="Y24" i="35"/>
  <c r="X24" i="35"/>
  <c r="W24" i="35"/>
  <c r="V24" i="35"/>
  <c r="U24" i="35"/>
  <c r="T24" i="35"/>
  <c r="S24" i="35"/>
  <c r="Z22" i="35"/>
  <c r="Y22" i="35"/>
  <c r="X22" i="35"/>
  <c r="W22" i="35"/>
  <c r="V22" i="35"/>
  <c r="U22" i="35"/>
  <c r="T22" i="35"/>
  <c r="S22" i="35"/>
  <c r="S19" i="35"/>
  <c r="J19" i="35"/>
  <c r="A19" i="35"/>
  <c r="Q14" i="35"/>
  <c r="P14" i="35"/>
  <c r="O14" i="35"/>
  <c r="N14" i="35"/>
  <c r="M14" i="35"/>
  <c r="L14" i="35"/>
  <c r="K14" i="35"/>
  <c r="J14" i="35"/>
  <c r="H14" i="35"/>
  <c r="G14" i="35"/>
  <c r="F14" i="35"/>
  <c r="E14" i="35"/>
  <c r="D14" i="35"/>
  <c r="C14" i="35"/>
  <c r="B14" i="35"/>
  <c r="A14" i="35"/>
  <c r="Q12" i="35"/>
  <c r="P12" i="35"/>
  <c r="O12" i="35"/>
  <c r="N12" i="35"/>
  <c r="M12" i="35"/>
  <c r="L12" i="35"/>
  <c r="K12" i="35"/>
  <c r="J12" i="35"/>
  <c r="H12" i="35"/>
  <c r="G12" i="35"/>
  <c r="F12" i="35"/>
  <c r="E12" i="35"/>
  <c r="D12" i="35"/>
  <c r="C12" i="35"/>
  <c r="B12" i="35"/>
  <c r="A12" i="35"/>
  <c r="Q11" i="35"/>
  <c r="P11" i="35"/>
  <c r="O11" i="35"/>
  <c r="N11" i="35"/>
  <c r="M11" i="35"/>
  <c r="L11" i="35"/>
  <c r="K11" i="35"/>
  <c r="J11" i="35"/>
  <c r="H11" i="35"/>
  <c r="G11" i="35"/>
  <c r="F11" i="35"/>
  <c r="E11" i="35"/>
  <c r="D11" i="35"/>
  <c r="C11" i="35"/>
  <c r="B11" i="35"/>
  <c r="A11" i="35"/>
  <c r="Q9" i="35"/>
  <c r="P9" i="35"/>
  <c r="O9" i="35"/>
  <c r="N9" i="35"/>
  <c r="M9" i="35"/>
  <c r="L9" i="35"/>
  <c r="K9" i="35"/>
  <c r="J9" i="35"/>
  <c r="H9" i="35"/>
  <c r="G9" i="35"/>
  <c r="F9" i="35"/>
  <c r="E9" i="35"/>
  <c r="D9" i="35"/>
  <c r="C9" i="35"/>
  <c r="B9" i="35"/>
  <c r="A9" i="35"/>
  <c r="S6" i="35"/>
  <c r="J6" i="35"/>
  <c r="A6" i="35"/>
  <c r="M5" i="35"/>
  <c r="I5" i="35"/>
  <c r="G5" i="35"/>
  <c r="D5" i="35"/>
  <c r="A5" i="35"/>
  <c r="D2" i="35"/>
  <c r="V41" i="34"/>
  <c r="U41" i="34"/>
  <c r="T41" i="34"/>
  <c r="W40" i="34"/>
  <c r="V40" i="34"/>
  <c r="U40" i="34"/>
  <c r="T40" i="34"/>
  <c r="P40" i="34"/>
  <c r="O40" i="34"/>
  <c r="N40" i="34"/>
  <c r="M40" i="34"/>
  <c r="L40" i="34"/>
  <c r="K40" i="34"/>
  <c r="J40" i="34"/>
  <c r="H40" i="34"/>
  <c r="G40" i="34"/>
  <c r="F40" i="34"/>
  <c r="E40" i="34"/>
  <c r="D40" i="34"/>
  <c r="C40" i="34"/>
  <c r="B40" i="34"/>
  <c r="A40" i="34"/>
  <c r="V39" i="34"/>
  <c r="U39" i="34"/>
  <c r="T39" i="34"/>
  <c r="V38" i="34"/>
  <c r="U38" i="34"/>
  <c r="T38" i="34"/>
  <c r="P38" i="34"/>
  <c r="O38" i="34"/>
  <c r="N38" i="34"/>
  <c r="M38" i="34"/>
  <c r="L38" i="34"/>
  <c r="K38" i="34"/>
  <c r="J38" i="34"/>
  <c r="H38" i="34"/>
  <c r="G38" i="34"/>
  <c r="F38" i="34"/>
  <c r="E38" i="34"/>
  <c r="D38" i="34"/>
  <c r="C38" i="34"/>
  <c r="B38" i="34"/>
  <c r="A38" i="34"/>
  <c r="V37" i="34"/>
  <c r="U37" i="34"/>
  <c r="T37" i="34"/>
  <c r="P37" i="34"/>
  <c r="O37" i="34"/>
  <c r="N37" i="34"/>
  <c r="M37" i="34"/>
  <c r="L37" i="34"/>
  <c r="K37" i="34"/>
  <c r="J37" i="34"/>
  <c r="H37" i="34"/>
  <c r="G37" i="34"/>
  <c r="F37" i="34"/>
  <c r="E37" i="34"/>
  <c r="D37" i="34"/>
  <c r="C37" i="34"/>
  <c r="B37" i="34"/>
  <c r="A37" i="34"/>
  <c r="W35" i="34"/>
  <c r="U35" i="34"/>
  <c r="S35" i="34"/>
  <c r="P35" i="34"/>
  <c r="O35" i="34"/>
  <c r="N35" i="34"/>
  <c r="M35" i="34"/>
  <c r="L35" i="34"/>
  <c r="K35" i="34"/>
  <c r="J35" i="34"/>
  <c r="H35" i="34"/>
  <c r="G35" i="34"/>
  <c r="F35" i="34"/>
  <c r="E35" i="34"/>
  <c r="D35" i="34"/>
  <c r="C35" i="34"/>
  <c r="B35" i="34"/>
  <c r="A35" i="34"/>
  <c r="J32" i="34"/>
  <c r="A32" i="34"/>
  <c r="N28" i="34"/>
  <c r="Z27" i="34"/>
  <c r="Y27" i="34"/>
  <c r="X27" i="34"/>
  <c r="W27" i="34"/>
  <c r="V27" i="34"/>
  <c r="U27" i="34"/>
  <c r="T27" i="34"/>
  <c r="S27" i="34"/>
  <c r="Z25" i="34"/>
  <c r="Y25" i="34"/>
  <c r="X25" i="34"/>
  <c r="W25" i="34"/>
  <c r="V25" i="34"/>
  <c r="U25" i="34"/>
  <c r="T25" i="34"/>
  <c r="S25" i="34"/>
  <c r="Z24" i="34"/>
  <c r="Y24" i="34"/>
  <c r="X24" i="34"/>
  <c r="W24" i="34"/>
  <c r="V24" i="34"/>
  <c r="U24" i="34"/>
  <c r="T24" i="34"/>
  <c r="S24" i="34"/>
  <c r="Z22" i="34"/>
  <c r="Y22" i="34"/>
  <c r="X22" i="34"/>
  <c r="W22" i="34"/>
  <c r="V22" i="34"/>
  <c r="U22" i="34"/>
  <c r="T22" i="34"/>
  <c r="S22" i="34"/>
  <c r="S19" i="34"/>
  <c r="J19" i="34"/>
  <c r="A19" i="34"/>
  <c r="Q14" i="34"/>
  <c r="P14" i="34"/>
  <c r="O14" i="34"/>
  <c r="N14" i="34"/>
  <c r="M14" i="34"/>
  <c r="L14" i="34"/>
  <c r="K14" i="34"/>
  <c r="J14" i="34"/>
  <c r="H14" i="34"/>
  <c r="G14" i="34"/>
  <c r="F14" i="34"/>
  <c r="E14" i="34"/>
  <c r="D14" i="34"/>
  <c r="C14" i="34"/>
  <c r="B14" i="34"/>
  <c r="A14" i="34"/>
  <c r="Q12" i="34"/>
  <c r="P12" i="34"/>
  <c r="O12" i="34"/>
  <c r="N12" i="34"/>
  <c r="M12" i="34"/>
  <c r="L12" i="34"/>
  <c r="K12" i="34"/>
  <c r="J12" i="34"/>
  <c r="H12" i="34"/>
  <c r="G12" i="34"/>
  <c r="F12" i="34"/>
  <c r="E12" i="34"/>
  <c r="D12" i="34"/>
  <c r="C12" i="34"/>
  <c r="B12" i="34"/>
  <c r="A12" i="34"/>
  <c r="Q11" i="34"/>
  <c r="P11" i="34"/>
  <c r="O11" i="34"/>
  <c r="N11" i="34"/>
  <c r="M11" i="34"/>
  <c r="L11" i="34"/>
  <c r="K11" i="34"/>
  <c r="J11" i="34"/>
  <c r="H11" i="34"/>
  <c r="G11" i="34"/>
  <c r="F11" i="34"/>
  <c r="E11" i="34"/>
  <c r="D11" i="34"/>
  <c r="C11" i="34"/>
  <c r="B11" i="34"/>
  <c r="A11" i="34"/>
  <c r="Q9" i="34"/>
  <c r="P9" i="34"/>
  <c r="O9" i="34"/>
  <c r="N9" i="34"/>
  <c r="M9" i="34"/>
  <c r="L9" i="34"/>
  <c r="K9" i="34"/>
  <c r="J9" i="34"/>
  <c r="H9" i="34"/>
  <c r="G9" i="34"/>
  <c r="F9" i="34"/>
  <c r="E9" i="34"/>
  <c r="D9" i="34"/>
  <c r="C9" i="34"/>
  <c r="B9" i="34"/>
  <c r="A9" i="34"/>
  <c r="S6" i="34"/>
  <c r="J6" i="34"/>
  <c r="A6" i="34"/>
  <c r="M5" i="34"/>
  <c r="I5" i="34"/>
  <c r="G5" i="34"/>
  <c r="D5" i="34"/>
  <c r="A5" i="34"/>
  <c r="D2" i="34"/>
  <c r="V41" i="33"/>
  <c r="U41" i="33"/>
  <c r="T41" i="33"/>
  <c r="W40" i="33"/>
  <c r="V40" i="33"/>
  <c r="U40" i="33"/>
  <c r="T40" i="33"/>
  <c r="P40" i="33"/>
  <c r="O40" i="33"/>
  <c r="N40" i="33"/>
  <c r="M40" i="33"/>
  <c r="L40" i="33"/>
  <c r="K40" i="33"/>
  <c r="J40" i="33"/>
  <c r="H40" i="33"/>
  <c r="G40" i="33"/>
  <c r="F40" i="33"/>
  <c r="E40" i="33"/>
  <c r="D40" i="33"/>
  <c r="C40" i="33"/>
  <c r="B40" i="33"/>
  <c r="A40" i="33"/>
  <c r="V39" i="33"/>
  <c r="U39" i="33"/>
  <c r="T39" i="33"/>
  <c r="V38" i="33"/>
  <c r="U38" i="33"/>
  <c r="T38" i="33"/>
  <c r="P38" i="33"/>
  <c r="O38" i="33"/>
  <c r="N38" i="33"/>
  <c r="M38" i="33"/>
  <c r="L38" i="33"/>
  <c r="K38" i="33"/>
  <c r="J38" i="33"/>
  <c r="H38" i="33"/>
  <c r="G38" i="33"/>
  <c r="F38" i="33"/>
  <c r="E38" i="33"/>
  <c r="D38" i="33"/>
  <c r="C38" i="33"/>
  <c r="B38" i="33"/>
  <c r="A38" i="33"/>
  <c r="V37" i="33"/>
  <c r="U37" i="33"/>
  <c r="T37" i="33"/>
  <c r="P37" i="33"/>
  <c r="O37" i="33"/>
  <c r="N37" i="33"/>
  <c r="M37" i="33"/>
  <c r="L37" i="33"/>
  <c r="K37" i="33"/>
  <c r="J37" i="33"/>
  <c r="H37" i="33"/>
  <c r="G37" i="33"/>
  <c r="F37" i="33"/>
  <c r="E37" i="33"/>
  <c r="D37" i="33"/>
  <c r="C37" i="33"/>
  <c r="B37" i="33"/>
  <c r="A37" i="33"/>
  <c r="W35" i="33"/>
  <c r="U35" i="33"/>
  <c r="S35" i="33"/>
  <c r="P35" i="33"/>
  <c r="O35" i="33"/>
  <c r="N35" i="33"/>
  <c r="M35" i="33"/>
  <c r="L35" i="33"/>
  <c r="K35" i="33"/>
  <c r="J35" i="33"/>
  <c r="H35" i="33"/>
  <c r="G35" i="33"/>
  <c r="F35" i="33"/>
  <c r="E35" i="33"/>
  <c r="D35" i="33"/>
  <c r="C35" i="33"/>
  <c r="B35" i="33"/>
  <c r="A35" i="33"/>
  <c r="J32" i="33"/>
  <c r="A32" i="33"/>
  <c r="N28" i="33"/>
  <c r="Z27" i="33"/>
  <c r="Y27" i="33"/>
  <c r="X27" i="33"/>
  <c r="W27" i="33"/>
  <c r="V27" i="33"/>
  <c r="U27" i="33"/>
  <c r="T27" i="33"/>
  <c r="S27" i="33"/>
  <c r="Z25" i="33"/>
  <c r="Y25" i="33"/>
  <c r="X25" i="33"/>
  <c r="W25" i="33"/>
  <c r="V25" i="33"/>
  <c r="U25" i="33"/>
  <c r="T25" i="33"/>
  <c r="S25" i="33"/>
  <c r="Z24" i="33"/>
  <c r="Y24" i="33"/>
  <c r="X24" i="33"/>
  <c r="W24" i="33"/>
  <c r="V24" i="33"/>
  <c r="U24" i="33"/>
  <c r="T24" i="33"/>
  <c r="S24" i="33"/>
  <c r="Z22" i="33"/>
  <c r="Y22" i="33"/>
  <c r="X22" i="33"/>
  <c r="W22" i="33"/>
  <c r="V22" i="33"/>
  <c r="U22" i="33"/>
  <c r="T22" i="33"/>
  <c r="S22" i="33"/>
  <c r="S19" i="33"/>
  <c r="J19" i="33"/>
  <c r="A19" i="33"/>
  <c r="Q14" i="33"/>
  <c r="P14" i="33"/>
  <c r="O14" i="33"/>
  <c r="N14" i="33"/>
  <c r="M14" i="33"/>
  <c r="L14" i="33"/>
  <c r="K14" i="33"/>
  <c r="J14" i="33"/>
  <c r="H14" i="33"/>
  <c r="G14" i="33"/>
  <c r="F14" i="33"/>
  <c r="E14" i="33"/>
  <c r="D14" i="33"/>
  <c r="C14" i="33"/>
  <c r="B14" i="33"/>
  <c r="A14" i="33"/>
  <c r="Q12" i="33"/>
  <c r="P12" i="33"/>
  <c r="O12" i="33"/>
  <c r="N12" i="33"/>
  <c r="M12" i="33"/>
  <c r="L12" i="33"/>
  <c r="K12" i="33"/>
  <c r="J12" i="33"/>
  <c r="H12" i="33"/>
  <c r="G12" i="33"/>
  <c r="F12" i="33"/>
  <c r="E12" i="33"/>
  <c r="D12" i="33"/>
  <c r="C12" i="33"/>
  <c r="B12" i="33"/>
  <c r="A12" i="33"/>
  <c r="Q11" i="33"/>
  <c r="P11" i="33"/>
  <c r="O11" i="33"/>
  <c r="N11" i="33"/>
  <c r="M11" i="33"/>
  <c r="L11" i="33"/>
  <c r="K11" i="33"/>
  <c r="J11" i="33"/>
  <c r="H11" i="33"/>
  <c r="G11" i="33"/>
  <c r="F11" i="33"/>
  <c r="E11" i="33"/>
  <c r="D11" i="33"/>
  <c r="C11" i="33"/>
  <c r="B11" i="33"/>
  <c r="A11" i="33"/>
  <c r="Q9" i="33"/>
  <c r="P9" i="33"/>
  <c r="O9" i="33"/>
  <c r="N9" i="33"/>
  <c r="M9" i="33"/>
  <c r="L9" i="33"/>
  <c r="K9" i="33"/>
  <c r="J9" i="33"/>
  <c r="H9" i="33"/>
  <c r="G9" i="33"/>
  <c r="F9" i="33"/>
  <c r="E9" i="33"/>
  <c r="D9" i="33"/>
  <c r="C9" i="33"/>
  <c r="B9" i="33"/>
  <c r="A9" i="33"/>
  <c r="S6" i="33"/>
  <c r="J6" i="33"/>
  <c r="A6" i="33"/>
  <c r="M5" i="33"/>
  <c r="I5" i="33"/>
  <c r="G5" i="33"/>
  <c r="D5" i="33"/>
  <c r="A5" i="33"/>
  <c r="D2" i="33"/>
  <c r="V41" i="32"/>
  <c r="U41" i="32"/>
  <c r="T41" i="32"/>
  <c r="W40" i="32"/>
  <c r="V40" i="32"/>
  <c r="U40" i="32"/>
  <c r="T40" i="32"/>
  <c r="P40" i="32"/>
  <c r="O40" i="32"/>
  <c r="N40" i="32"/>
  <c r="M40" i="32"/>
  <c r="L40" i="32"/>
  <c r="K40" i="32"/>
  <c r="J40" i="32"/>
  <c r="H40" i="32"/>
  <c r="G40" i="32"/>
  <c r="F40" i="32"/>
  <c r="E40" i="32"/>
  <c r="D40" i="32"/>
  <c r="C40" i="32"/>
  <c r="B40" i="32"/>
  <c r="A40" i="32"/>
  <c r="V39" i="32"/>
  <c r="U39" i="32"/>
  <c r="T39" i="32"/>
  <c r="V38" i="32"/>
  <c r="U38" i="32"/>
  <c r="T38" i="32"/>
  <c r="P38" i="32"/>
  <c r="O38" i="32"/>
  <c r="N38" i="32"/>
  <c r="M38" i="32"/>
  <c r="L38" i="32"/>
  <c r="K38" i="32"/>
  <c r="J38" i="32"/>
  <c r="H38" i="32"/>
  <c r="G38" i="32"/>
  <c r="F38" i="32"/>
  <c r="E38" i="32"/>
  <c r="D38" i="32"/>
  <c r="C38" i="32"/>
  <c r="B38" i="32"/>
  <c r="A38" i="32"/>
  <c r="V37" i="32"/>
  <c r="U37" i="32"/>
  <c r="T37" i="32"/>
  <c r="P37" i="32"/>
  <c r="O37" i="32"/>
  <c r="N37" i="32"/>
  <c r="M37" i="32"/>
  <c r="L37" i="32"/>
  <c r="K37" i="32"/>
  <c r="J37" i="32"/>
  <c r="H37" i="32"/>
  <c r="G37" i="32"/>
  <c r="F37" i="32"/>
  <c r="E37" i="32"/>
  <c r="D37" i="32"/>
  <c r="C37" i="32"/>
  <c r="B37" i="32"/>
  <c r="A37" i="32"/>
  <c r="W35" i="32"/>
  <c r="U35" i="32"/>
  <c r="S35" i="32"/>
  <c r="P35" i="32"/>
  <c r="O35" i="32"/>
  <c r="N35" i="32"/>
  <c r="M35" i="32"/>
  <c r="L35" i="32"/>
  <c r="K35" i="32"/>
  <c r="J35" i="32"/>
  <c r="H35" i="32"/>
  <c r="G35" i="32"/>
  <c r="F35" i="32"/>
  <c r="E35" i="32"/>
  <c r="D35" i="32"/>
  <c r="C35" i="32"/>
  <c r="B35" i="32"/>
  <c r="A35" i="32"/>
  <c r="J32" i="32"/>
  <c r="A32" i="32"/>
  <c r="N28" i="32"/>
  <c r="Z27" i="32"/>
  <c r="Y27" i="32"/>
  <c r="X27" i="32"/>
  <c r="W27" i="32"/>
  <c r="V27" i="32"/>
  <c r="U27" i="32"/>
  <c r="T27" i="32"/>
  <c r="S27" i="32"/>
  <c r="Z25" i="32"/>
  <c r="Y25" i="32"/>
  <c r="X25" i="32"/>
  <c r="W25" i="32"/>
  <c r="V25" i="32"/>
  <c r="U25" i="32"/>
  <c r="T25" i="32"/>
  <c r="S25" i="32"/>
  <c r="Z24" i="32"/>
  <c r="Y24" i="32"/>
  <c r="X24" i="32"/>
  <c r="W24" i="32"/>
  <c r="V24" i="32"/>
  <c r="U24" i="32"/>
  <c r="T24" i="32"/>
  <c r="S24" i="32"/>
  <c r="Z22" i="32"/>
  <c r="Y22" i="32"/>
  <c r="X22" i="32"/>
  <c r="W22" i="32"/>
  <c r="V22" i="32"/>
  <c r="U22" i="32"/>
  <c r="T22" i="32"/>
  <c r="S22" i="32"/>
  <c r="S19" i="32"/>
  <c r="J19" i="32"/>
  <c r="A19" i="32"/>
  <c r="Q14" i="32"/>
  <c r="P14" i="32"/>
  <c r="O14" i="32"/>
  <c r="N14" i="32"/>
  <c r="M14" i="32"/>
  <c r="L14" i="32"/>
  <c r="K14" i="32"/>
  <c r="J14" i="32"/>
  <c r="H14" i="32"/>
  <c r="G14" i="32"/>
  <c r="F14" i="32"/>
  <c r="E14" i="32"/>
  <c r="D14" i="32"/>
  <c r="C14" i="32"/>
  <c r="B14" i="32"/>
  <c r="A14" i="32"/>
  <c r="Q12" i="32"/>
  <c r="P12" i="32"/>
  <c r="O12" i="32"/>
  <c r="N12" i="32"/>
  <c r="M12" i="32"/>
  <c r="L12" i="32"/>
  <c r="K12" i="32"/>
  <c r="J12" i="32"/>
  <c r="H12" i="32"/>
  <c r="G12" i="32"/>
  <c r="F12" i="32"/>
  <c r="E12" i="32"/>
  <c r="D12" i="32"/>
  <c r="C12" i="32"/>
  <c r="B12" i="32"/>
  <c r="A12" i="32"/>
  <c r="Q11" i="32"/>
  <c r="P11" i="32"/>
  <c r="O11" i="32"/>
  <c r="N11" i="32"/>
  <c r="M11" i="32"/>
  <c r="L11" i="32"/>
  <c r="K11" i="32"/>
  <c r="J11" i="32"/>
  <c r="H11" i="32"/>
  <c r="G11" i="32"/>
  <c r="F11" i="32"/>
  <c r="E11" i="32"/>
  <c r="D11" i="32"/>
  <c r="C11" i="32"/>
  <c r="B11" i="32"/>
  <c r="A11" i="32"/>
  <c r="Q9" i="32"/>
  <c r="P9" i="32"/>
  <c r="O9" i="32"/>
  <c r="N9" i="32"/>
  <c r="M9" i="32"/>
  <c r="L9" i="32"/>
  <c r="K9" i="32"/>
  <c r="J9" i="32"/>
  <c r="H9" i="32"/>
  <c r="G9" i="32"/>
  <c r="F9" i="32"/>
  <c r="E9" i="32"/>
  <c r="D9" i="32"/>
  <c r="C9" i="32"/>
  <c r="B9" i="32"/>
  <c r="A9" i="32"/>
  <c r="S6" i="32"/>
  <c r="J6" i="32"/>
  <c r="A6" i="32"/>
  <c r="M5" i="32"/>
  <c r="I5" i="32"/>
  <c r="G5" i="32"/>
  <c r="D5" i="32"/>
  <c r="A5" i="32"/>
  <c r="D2" i="32"/>
  <c r="V41" i="31"/>
  <c r="U41" i="31"/>
  <c r="T41" i="31"/>
  <c r="W40" i="31"/>
  <c r="V40" i="31"/>
  <c r="U40" i="31"/>
  <c r="T40" i="31"/>
  <c r="P40" i="31"/>
  <c r="O40" i="31"/>
  <c r="N40" i="31"/>
  <c r="M40" i="31"/>
  <c r="L40" i="31"/>
  <c r="K40" i="31"/>
  <c r="J40" i="31"/>
  <c r="H40" i="31"/>
  <c r="G40" i="31"/>
  <c r="F40" i="31"/>
  <c r="E40" i="31"/>
  <c r="D40" i="31"/>
  <c r="C40" i="31"/>
  <c r="B40" i="31"/>
  <c r="A40" i="31"/>
  <c r="V39" i="31"/>
  <c r="U39" i="31"/>
  <c r="T39" i="31"/>
  <c r="V38" i="31"/>
  <c r="U38" i="31"/>
  <c r="T38" i="31"/>
  <c r="P38" i="31"/>
  <c r="O38" i="31"/>
  <c r="N38" i="31"/>
  <c r="M38" i="31"/>
  <c r="L38" i="31"/>
  <c r="K38" i="31"/>
  <c r="J38" i="31"/>
  <c r="H38" i="31"/>
  <c r="G38" i="31"/>
  <c r="F38" i="31"/>
  <c r="E38" i="31"/>
  <c r="D38" i="31"/>
  <c r="C38" i="31"/>
  <c r="B38" i="31"/>
  <c r="A38" i="31"/>
  <c r="V37" i="31"/>
  <c r="U37" i="31"/>
  <c r="T37" i="31"/>
  <c r="P37" i="31"/>
  <c r="O37" i="31"/>
  <c r="N37" i="31"/>
  <c r="M37" i="31"/>
  <c r="L37" i="31"/>
  <c r="K37" i="31"/>
  <c r="J37" i="31"/>
  <c r="H37" i="31"/>
  <c r="G37" i="31"/>
  <c r="F37" i="31"/>
  <c r="E37" i="31"/>
  <c r="D37" i="31"/>
  <c r="C37" i="31"/>
  <c r="B37" i="31"/>
  <c r="A37" i="31"/>
  <c r="W35" i="31"/>
  <c r="U35" i="31"/>
  <c r="S35" i="31"/>
  <c r="P35" i="31"/>
  <c r="O35" i="31"/>
  <c r="N35" i="31"/>
  <c r="M35" i="31"/>
  <c r="L35" i="31"/>
  <c r="K35" i="31"/>
  <c r="J35" i="31"/>
  <c r="H35" i="31"/>
  <c r="G35" i="31"/>
  <c r="F35" i="31"/>
  <c r="E35" i="31"/>
  <c r="D35" i="31"/>
  <c r="C35" i="31"/>
  <c r="B35" i="31"/>
  <c r="A35" i="31"/>
  <c r="J32" i="31"/>
  <c r="A32" i="31"/>
  <c r="N28" i="31"/>
  <c r="Z27" i="31"/>
  <c r="Y27" i="31"/>
  <c r="X27" i="31"/>
  <c r="W27" i="31"/>
  <c r="V27" i="31"/>
  <c r="U27" i="31"/>
  <c r="T27" i="31"/>
  <c r="S27" i="31"/>
  <c r="Z25" i="31"/>
  <c r="Y25" i="31"/>
  <c r="X25" i="31"/>
  <c r="W25" i="31"/>
  <c r="V25" i="31"/>
  <c r="U25" i="31"/>
  <c r="T25" i="31"/>
  <c r="S25" i="31"/>
  <c r="Z24" i="31"/>
  <c r="Y24" i="31"/>
  <c r="X24" i="31"/>
  <c r="W24" i="31"/>
  <c r="V24" i="31"/>
  <c r="U24" i="31"/>
  <c r="T24" i="31"/>
  <c r="S24" i="31"/>
  <c r="Z22" i="31"/>
  <c r="Y22" i="31"/>
  <c r="X22" i="31"/>
  <c r="W22" i="31"/>
  <c r="V22" i="31"/>
  <c r="U22" i="31"/>
  <c r="T22" i="31"/>
  <c r="S22" i="31"/>
  <c r="S19" i="31"/>
  <c r="J19" i="31"/>
  <c r="A19" i="31"/>
  <c r="Q14" i="31"/>
  <c r="P14" i="31"/>
  <c r="O14" i="31"/>
  <c r="N14" i="31"/>
  <c r="M14" i="31"/>
  <c r="L14" i="31"/>
  <c r="K14" i="31"/>
  <c r="J14" i="31"/>
  <c r="H14" i="31"/>
  <c r="G14" i="31"/>
  <c r="F14" i="31"/>
  <c r="E14" i="31"/>
  <c r="D14" i="31"/>
  <c r="C14" i="31"/>
  <c r="B14" i="31"/>
  <c r="A14" i="31"/>
  <c r="Q12" i="31"/>
  <c r="P12" i="31"/>
  <c r="O12" i="31"/>
  <c r="N12" i="31"/>
  <c r="M12" i="31"/>
  <c r="L12" i="31"/>
  <c r="K12" i="31"/>
  <c r="J12" i="31"/>
  <c r="H12" i="31"/>
  <c r="G12" i="31"/>
  <c r="F12" i="31"/>
  <c r="E12" i="31"/>
  <c r="D12" i="31"/>
  <c r="C12" i="31"/>
  <c r="B12" i="31"/>
  <c r="A12" i="31"/>
  <c r="Q11" i="31"/>
  <c r="P11" i="31"/>
  <c r="O11" i="31"/>
  <c r="N11" i="31"/>
  <c r="M11" i="31"/>
  <c r="L11" i="31"/>
  <c r="K11" i="31"/>
  <c r="J11" i="31"/>
  <c r="H11" i="31"/>
  <c r="G11" i="31"/>
  <c r="F11" i="31"/>
  <c r="E11" i="31"/>
  <c r="D11" i="31"/>
  <c r="C11" i="31"/>
  <c r="B11" i="31"/>
  <c r="A11" i="31"/>
  <c r="Q9" i="31"/>
  <c r="P9" i="31"/>
  <c r="O9" i="31"/>
  <c r="N9" i="31"/>
  <c r="M9" i="31"/>
  <c r="L9" i="31"/>
  <c r="K9" i="31"/>
  <c r="J9" i="31"/>
  <c r="H9" i="31"/>
  <c r="G9" i="31"/>
  <c r="F9" i="31"/>
  <c r="E9" i="31"/>
  <c r="D9" i="31"/>
  <c r="C9" i="31"/>
  <c r="B9" i="31"/>
  <c r="A9" i="31"/>
  <c r="S6" i="31"/>
  <c r="J6" i="31"/>
  <c r="A6" i="31"/>
  <c r="M5" i="31"/>
  <c r="I5" i="31"/>
  <c r="G5" i="31"/>
  <c r="D5" i="31"/>
  <c r="A5" i="31"/>
  <c r="D2" i="31"/>
  <c r="V41" i="30"/>
  <c r="U41" i="30"/>
  <c r="T41" i="30"/>
  <c r="W40" i="30"/>
  <c r="V40" i="30"/>
  <c r="U40" i="30"/>
  <c r="T40" i="30"/>
  <c r="P40" i="30"/>
  <c r="O40" i="30"/>
  <c r="N40" i="30"/>
  <c r="M40" i="30"/>
  <c r="L40" i="30"/>
  <c r="K40" i="30"/>
  <c r="J40" i="30"/>
  <c r="H40" i="30"/>
  <c r="G40" i="30"/>
  <c r="F40" i="30"/>
  <c r="E40" i="30"/>
  <c r="D40" i="30"/>
  <c r="C40" i="30"/>
  <c r="B40" i="30"/>
  <c r="A40" i="30"/>
  <c r="V39" i="30"/>
  <c r="U39" i="30"/>
  <c r="T39" i="30"/>
  <c r="V38" i="30"/>
  <c r="U38" i="30"/>
  <c r="T38" i="30"/>
  <c r="P38" i="30"/>
  <c r="O38" i="30"/>
  <c r="N38" i="30"/>
  <c r="M38" i="30"/>
  <c r="L38" i="30"/>
  <c r="K38" i="30"/>
  <c r="J38" i="30"/>
  <c r="H38" i="30"/>
  <c r="G38" i="30"/>
  <c r="F38" i="30"/>
  <c r="E38" i="30"/>
  <c r="D38" i="30"/>
  <c r="C38" i="30"/>
  <c r="B38" i="30"/>
  <c r="A38" i="30"/>
  <c r="V37" i="30"/>
  <c r="U37" i="30"/>
  <c r="T37" i="30"/>
  <c r="P37" i="30"/>
  <c r="O37" i="30"/>
  <c r="N37" i="30"/>
  <c r="M37" i="30"/>
  <c r="L37" i="30"/>
  <c r="K37" i="30"/>
  <c r="J37" i="30"/>
  <c r="H37" i="30"/>
  <c r="G37" i="30"/>
  <c r="F37" i="30"/>
  <c r="E37" i="30"/>
  <c r="D37" i="30"/>
  <c r="C37" i="30"/>
  <c r="B37" i="30"/>
  <c r="A37" i="30"/>
  <c r="W35" i="30"/>
  <c r="U35" i="30"/>
  <c r="S35" i="30"/>
  <c r="P35" i="30"/>
  <c r="O35" i="30"/>
  <c r="N35" i="30"/>
  <c r="M35" i="30"/>
  <c r="L35" i="30"/>
  <c r="K35" i="30"/>
  <c r="J35" i="30"/>
  <c r="H35" i="30"/>
  <c r="G35" i="30"/>
  <c r="F35" i="30"/>
  <c r="E35" i="30"/>
  <c r="D35" i="30"/>
  <c r="C35" i="30"/>
  <c r="B35" i="30"/>
  <c r="A35" i="30"/>
  <c r="J32" i="30"/>
  <c r="A32" i="30"/>
  <c r="N28" i="30"/>
  <c r="Z27" i="30"/>
  <c r="Y27" i="30"/>
  <c r="X27" i="30"/>
  <c r="W27" i="30"/>
  <c r="V27" i="30"/>
  <c r="U27" i="30"/>
  <c r="T27" i="30"/>
  <c r="S27" i="30"/>
  <c r="Z25" i="30"/>
  <c r="Y25" i="30"/>
  <c r="X25" i="30"/>
  <c r="W25" i="30"/>
  <c r="V25" i="30"/>
  <c r="U25" i="30"/>
  <c r="T25" i="30"/>
  <c r="S25" i="30"/>
  <c r="Z24" i="30"/>
  <c r="Y24" i="30"/>
  <c r="X24" i="30"/>
  <c r="W24" i="30"/>
  <c r="V24" i="30"/>
  <c r="U24" i="30"/>
  <c r="T24" i="30"/>
  <c r="S24" i="30"/>
  <c r="Z22" i="30"/>
  <c r="Y22" i="30"/>
  <c r="X22" i="30"/>
  <c r="W22" i="30"/>
  <c r="V22" i="30"/>
  <c r="U22" i="30"/>
  <c r="T22" i="30"/>
  <c r="S22" i="30"/>
  <c r="S19" i="30"/>
  <c r="J19" i="30"/>
  <c r="A19" i="30"/>
  <c r="Q14" i="30"/>
  <c r="P14" i="30"/>
  <c r="O14" i="30"/>
  <c r="N14" i="30"/>
  <c r="M14" i="30"/>
  <c r="L14" i="30"/>
  <c r="K14" i="30"/>
  <c r="J14" i="30"/>
  <c r="H14" i="30"/>
  <c r="G14" i="30"/>
  <c r="F14" i="30"/>
  <c r="E14" i="30"/>
  <c r="D14" i="30"/>
  <c r="C14" i="30"/>
  <c r="B14" i="30"/>
  <c r="A14" i="30"/>
  <c r="Q12" i="30"/>
  <c r="P12" i="30"/>
  <c r="O12" i="30"/>
  <c r="N12" i="30"/>
  <c r="M12" i="30"/>
  <c r="L12" i="30"/>
  <c r="K12" i="30"/>
  <c r="J12" i="30"/>
  <c r="H12" i="30"/>
  <c r="G12" i="30"/>
  <c r="F12" i="30"/>
  <c r="E12" i="30"/>
  <c r="D12" i="30"/>
  <c r="C12" i="30"/>
  <c r="B12" i="30"/>
  <c r="A12" i="30"/>
  <c r="Q11" i="30"/>
  <c r="P11" i="30"/>
  <c r="O11" i="30"/>
  <c r="N11" i="30"/>
  <c r="M11" i="30"/>
  <c r="L11" i="30"/>
  <c r="K11" i="30"/>
  <c r="J11" i="30"/>
  <c r="H11" i="30"/>
  <c r="G11" i="30"/>
  <c r="F11" i="30"/>
  <c r="E11" i="30"/>
  <c r="D11" i="30"/>
  <c r="C11" i="30"/>
  <c r="B11" i="30"/>
  <c r="A11" i="30"/>
  <c r="Q9" i="30"/>
  <c r="P9" i="30"/>
  <c r="O9" i="30"/>
  <c r="N9" i="30"/>
  <c r="M9" i="30"/>
  <c r="L9" i="30"/>
  <c r="K9" i="30"/>
  <c r="J9" i="30"/>
  <c r="H9" i="30"/>
  <c r="G9" i="30"/>
  <c r="F9" i="30"/>
  <c r="E9" i="30"/>
  <c r="D9" i="30"/>
  <c r="C9" i="30"/>
  <c r="B9" i="30"/>
  <c r="A9" i="30"/>
  <c r="S6" i="30"/>
  <c r="J6" i="30"/>
  <c r="A6" i="30"/>
  <c r="M5" i="30"/>
  <c r="I5" i="30"/>
  <c r="G5" i="30"/>
  <c r="D5" i="30"/>
  <c r="A5" i="30"/>
  <c r="D2" i="30"/>
  <c r="V41" i="29"/>
  <c r="U41" i="29"/>
  <c r="T41" i="29"/>
  <c r="W40" i="29"/>
  <c r="V40" i="29"/>
  <c r="U40" i="29"/>
  <c r="T40" i="29"/>
  <c r="P40" i="29"/>
  <c r="O40" i="29"/>
  <c r="N40" i="29"/>
  <c r="M40" i="29"/>
  <c r="L40" i="29"/>
  <c r="K40" i="29"/>
  <c r="J40" i="29"/>
  <c r="H40" i="29"/>
  <c r="G40" i="29"/>
  <c r="F40" i="29"/>
  <c r="E40" i="29"/>
  <c r="D40" i="29"/>
  <c r="C40" i="29"/>
  <c r="B40" i="29"/>
  <c r="A40" i="29"/>
  <c r="V39" i="29"/>
  <c r="U39" i="29"/>
  <c r="T39" i="29"/>
  <c r="V38" i="29"/>
  <c r="U38" i="29"/>
  <c r="T38" i="29"/>
  <c r="P38" i="29"/>
  <c r="O38" i="29"/>
  <c r="N38" i="29"/>
  <c r="M38" i="29"/>
  <c r="L38" i="29"/>
  <c r="K38" i="29"/>
  <c r="J38" i="29"/>
  <c r="H38" i="29"/>
  <c r="G38" i="29"/>
  <c r="F38" i="29"/>
  <c r="E38" i="29"/>
  <c r="D38" i="29"/>
  <c r="C38" i="29"/>
  <c r="B38" i="29"/>
  <c r="A38" i="29"/>
  <c r="V37" i="29"/>
  <c r="U37" i="29"/>
  <c r="T37" i="29"/>
  <c r="P37" i="29"/>
  <c r="O37" i="29"/>
  <c r="N37" i="29"/>
  <c r="M37" i="29"/>
  <c r="L37" i="29"/>
  <c r="K37" i="29"/>
  <c r="J37" i="29"/>
  <c r="H37" i="29"/>
  <c r="G37" i="29"/>
  <c r="F37" i="29"/>
  <c r="E37" i="29"/>
  <c r="D37" i="29"/>
  <c r="C37" i="29"/>
  <c r="B37" i="29"/>
  <c r="A37" i="29"/>
  <c r="W35" i="29"/>
  <c r="U35" i="29"/>
  <c r="S35" i="29"/>
  <c r="P35" i="29"/>
  <c r="O35" i="29"/>
  <c r="N35" i="29"/>
  <c r="M35" i="29"/>
  <c r="L35" i="29"/>
  <c r="K35" i="29"/>
  <c r="J35" i="29"/>
  <c r="H35" i="29"/>
  <c r="G35" i="29"/>
  <c r="F35" i="29"/>
  <c r="E35" i="29"/>
  <c r="D35" i="29"/>
  <c r="C35" i="29"/>
  <c r="B35" i="29"/>
  <c r="A35" i="29"/>
  <c r="J32" i="29"/>
  <c r="A32" i="29"/>
  <c r="N28" i="29"/>
  <c r="Z27" i="29"/>
  <c r="Y27" i="29"/>
  <c r="X27" i="29"/>
  <c r="W27" i="29"/>
  <c r="V27" i="29"/>
  <c r="U27" i="29"/>
  <c r="T27" i="29"/>
  <c r="S27" i="29"/>
  <c r="Z25" i="29"/>
  <c r="Y25" i="29"/>
  <c r="X25" i="29"/>
  <c r="W25" i="29"/>
  <c r="V25" i="29"/>
  <c r="U25" i="29"/>
  <c r="T25" i="29"/>
  <c r="S25" i="29"/>
  <c r="Z24" i="29"/>
  <c r="Y24" i="29"/>
  <c r="X24" i="29"/>
  <c r="W24" i="29"/>
  <c r="V24" i="29"/>
  <c r="U24" i="29"/>
  <c r="T24" i="29"/>
  <c r="S24" i="29"/>
  <c r="Z22" i="29"/>
  <c r="Y22" i="29"/>
  <c r="X22" i="29"/>
  <c r="W22" i="29"/>
  <c r="V22" i="29"/>
  <c r="U22" i="29"/>
  <c r="T22" i="29"/>
  <c r="S22" i="29"/>
  <c r="S19" i="29"/>
  <c r="J19" i="29"/>
  <c r="A19" i="29"/>
  <c r="Q14" i="29"/>
  <c r="P14" i="29"/>
  <c r="O14" i="29"/>
  <c r="N14" i="29"/>
  <c r="M14" i="29"/>
  <c r="L14" i="29"/>
  <c r="K14" i="29"/>
  <c r="J14" i="29"/>
  <c r="H14" i="29"/>
  <c r="G14" i="29"/>
  <c r="F14" i="29"/>
  <c r="E14" i="29"/>
  <c r="D14" i="29"/>
  <c r="C14" i="29"/>
  <c r="B14" i="29"/>
  <c r="A14" i="29"/>
  <c r="Q12" i="29"/>
  <c r="P12" i="29"/>
  <c r="O12" i="29"/>
  <c r="N12" i="29"/>
  <c r="M12" i="29"/>
  <c r="L12" i="29"/>
  <c r="K12" i="29"/>
  <c r="J12" i="29"/>
  <c r="H12" i="29"/>
  <c r="G12" i="29"/>
  <c r="F12" i="29"/>
  <c r="E12" i="29"/>
  <c r="D12" i="29"/>
  <c r="C12" i="29"/>
  <c r="B12" i="29"/>
  <c r="A12" i="29"/>
  <c r="Q11" i="29"/>
  <c r="P11" i="29"/>
  <c r="O11" i="29"/>
  <c r="N11" i="29"/>
  <c r="M11" i="29"/>
  <c r="L11" i="29"/>
  <c r="K11" i="29"/>
  <c r="J11" i="29"/>
  <c r="H11" i="29"/>
  <c r="G11" i="29"/>
  <c r="F11" i="29"/>
  <c r="E11" i="29"/>
  <c r="D11" i="29"/>
  <c r="C11" i="29"/>
  <c r="B11" i="29"/>
  <c r="A11" i="29"/>
  <c r="Q9" i="29"/>
  <c r="P9" i="29"/>
  <c r="O9" i="29"/>
  <c r="N9" i="29"/>
  <c r="M9" i="29"/>
  <c r="L9" i="29"/>
  <c r="K9" i="29"/>
  <c r="J9" i="29"/>
  <c r="H9" i="29"/>
  <c r="G9" i="29"/>
  <c r="F9" i="29"/>
  <c r="E9" i="29"/>
  <c r="D9" i="29"/>
  <c r="C9" i="29"/>
  <c r="B9" i="29"/>
  <c r="A9" i="29"/>
  <c r="S6" i="29"/>
  <c r="J6" i="29"/>
  <c r="A6" i="29"/>
  <c r="M5" i="29"/>
  <c r="I5" i="29"/>
  <c r="G5" i="29"/>
  <c r="D5" i="29"/>
  <c r="A5" i="29"/>
  <c r="D2" i="29"/>
  <c r="V41" i="28"/>
  <c r="U41" i="28"/>
  <c r="T41" i="28"/>
  <c r="W40" i="28"/>
  <c r="V40" i="28"/>
  <c r="U40" i="28"/>
  <c r="T40" i="28"/>
  <c r="P40" i="28"/>
  <c r="O40" i="28"/>
  <c r="N40" i="28"/>
  <c r="M40" i="28"/>
  <c r="L40" i="28"/>
  <c r="K40" i="28"/>
  <c r="J40" i="28"/>
  <c r="H40" i="28"/>
  <c r="G40" i="28"/>
  <c r="F40" i="28"/>
  <c r="E40" i="28"/>
  <c r="D40" i="28"/>
  <c r="C40" i="28"/>
  <c r="B40" i="28"/>
  <c r="A40" i="28"/>
  <c r="V39" i="28"/>
  <c r="U39" i="28"/>
  <c r="T39" i="28"/>
  <c r="V38" i="28"/>
  <c r="U38" i="28"/>
  <c r="T38" i="28"/>
  <c r="P38" i="28"/>
  <c r="O38" i="28"/>
  <c r="N38" i="28"/>
  <c r="M38" i="28"/>
  <c r="L38" i="28"/>
  <c r="K38" i="28"/>
  <c r="J38" i="28"/>
  <c r="H38" i="28"/>
  <c r="G38" i="28"/>
  <c r="F38" i="28"/>
  <c r="E38" i="28"/>
  <c r="D38" i="28"/>
  <c r="C38" i="28"/>
  <c r="B38" i="28"/>
  <c r="A38" i="28"/>
  <c r="V37" i="28"/>
  <c r="U37" i="28"/>
  <c r="T37" i="28"/>
  <c r="P37" i="28"/>
  <c r="O37" i="28"/>
  <c r="N37" i="28"/>
  <c r="M37" i="28"/>
  <c r="L37" i="28"/>
  <c r="K37" i="28"/>
  <c r="J37" i="28"/>
  <c r="H37" i="28"/>
  <c r="G37" i="28"/>
  <c r="F37" i="28"/>
  <c r="E37" i="28"/>
  <c r="D37" i="28"/>
  <c r="C37" i="28"/>
  <c r="B37" i="28"/>
  <c r="A37" i="28"/>
  <c r="W35" i="28"/>
  <c r="U35" i="28"/>
  <c r="S35" i="28"/>
  <c r="P35" i="28"/>
  <c r="O35" i="28"/>
  <c r="N35" i="28"/>
  <c r="M35" i="28"/>
  <c r="L35" i="28"/>
  <c r="K35" i="28"/>
  <c r="J35" i="28"/>
  <c r="H35" i="28"/>
  <c r="G35" i="28"/>
  <c r="F35" i="28"/>
  <c r="E35" i="28"/>
  <c r="D35" i="28"/>
  <c r="C35" i="28"/>
  <c r="B35" i="28"/>
  <c r="A35" i="28"/>
  <c r="J32" i="28"/>
  <c r="A32" i="28"/>
  <c r="N28" i="28"/>
  <c r="Z27" i="28"/>
  <c r="Y27" i="28"/>
  <c r="X27" i="28"/>
  <c r="W27" i="28"/>
  <c r="V27" i="28"/>
  <c r="U27" i="28"/>
  <c r="T27" i="28"/>
  <c r="S27" i="28"/>
  <c r="Z25" i="28"/>
  <c r="Y25" i="28"/>
  <c r="X25" i="28"/>
  <c r="W25" i="28"/>
  <c r="V25" i="28"/>
  <c r="U25" i="28"/>
  <c r="T25" i="28"/>
  <c r="S25" i="28"/>
  <c r="Z24" i="28"/>
  <c r="Y24" i="28"/>
  <c r="X24" i="28"/>
  <c r="W24" i="28"/>
  <c r="V24" i="28"/>
  <c r="U24" i="28"/>
  <c r="T24" i="28"/>
  <c r="S24" i="28"/>
  <c r="Z22" i="28"/>
  <c r="Y22" i="28"/>
  <c r="X22" i="28"/>
  <c r="W22" i="28"/>
  <c r="V22" i="28"/>
  <c r="U22" i="28"/>
  <c r="T22" i="28"/>
  <c r="S22" i="28"/>
  <c r="S19" i="28"/>
  <c r="J19" i="28"/>
  <c r="A19" i="28"/>
  <c r="Q14" i="28"/>
  <c r="P14" i="28"/>
  <c r="O14" i="28"/>
  <c r="N14" i="28"/>
  <c r="M14" i="28"/>
  <c r="L14" i="28"/>
  <c r="K14" i="28"/>
  <c r="J14" i="28"/>
  <c r="H14" i="28"/>
  <c r="G14" i="28"/>
  <c r="F14" i="28"/>
  <c r="E14" i="28"/>
  <c r="D14" i="28"/>
  <c r="C14" i="28"/>
  <c r="B14" i="28"/>
  <c r="A14" i="28"/>
  <c r="Q12" i="28"/>
  <c r="P12" i="28"/>
  <c r="O12" i="28"/>
  <c r="N12" i="28"/>
  <c r="M12" i="28"/>
  <c r="L12" i="28"/>
  <c r="K12" i="28"/>
  <c r="J12" i="28"/>
  <c r="H12" i="28"/>
  <c r="G12" i="28"/>
  <c r="F12" i="28"/>
  <c r="E12" i="28"/>
  <c r="D12" i="28"/>
  <c r="C12" i="28"/>
  <c r="B12" i="28"/>
  <c r="A12" i="28"/>
  <c r="Q11" i="28"/>
  <c r="P11" i="28"/>
  <c r="O11" i="28"/>
  <c r="N11" i="28"/>
  <c r="M11" i="28"/>
  <c r="L11" i="28"/>
  <c r="K11" i="28"/>
  <c r="J11" i="28"/>
  <c r="H11" i="28"/>
  <c r="G11" i="28"/>
  <c r="F11" i="28"/>
  <c r="E11" i="28"/>
  <c r="D11" i="28"/>
  <c r="C11" i="28"/>
  <c r="B11" i="28"/>
  <c r="A11" i="28"/>
  <c r="Q9" i="28"/>
  <c r="P9" i="28"/>
  <c r="O9" i="28"/>
  <c r="N9" i="28"/>
  <c r="M9" i="28"/>
  <c r="L9" i="28"/>
  <c r="K9" i="28"/>
  <c r="J9" i="28"/>
  <c r="H9" i="28"/>
  <c r="G9" i="28"/>
  <c r="F9" i="28"/>
  <c r="E9" i="28"/>
  <c r="D9" i="28"/>
  <c r="C9" i="28"/>
  <c r="B9" i="28"/>
  <c r="A9" i="28"/>
  <c r="S6" i="28"/>
  <c r="J6" i="28"/>
  <c r="A6" i="28"/>
  <c r="M5" i="28"/>
  <c r="I5" i="28"/>
  <c r="G5" i="28"/>
  <c r="D5" i="28"/>
  <c r="A5" i="28"/>
  <c r="D2" i="28"/>
  <c r="V41" i="27"/>
  <c r="U41" i="27"/>
  <c r="T41" i="27"/>
  <c r="W40" i="27"/>
  <c r="V40" i="27"/>
  <c r="U40" i="27"/>
  <c r="T40" i="27"/>
  <c r="P40" i="27"/>
  <c r="O40" i="27"/>
  <c r="N40" i="27"/>
  <c r="M40" i="27"/>
  <c r="L40" i="27"/>
  <c r="K40" i="27"/>
  <c r="J40" i="27"/>
  <c r="H40" i="27"/>
  <c r="G40" i="27"/>
  <c r="F40" i="27"/>
  <c r="E40" i="27"/>
  <c r="D40" i="27"/>
  <c r="C40" i="27"/>
  <c r="B40" i="27"/>
  <c r="A40" i="27"/>
  <c r="V39" i="27"/>
  <c r="U39" i="27"/>
  <c r="T39" i="27"/>
  <c r="V38" i="27"/>
  <c r="U38" i="27"/>
  <c r="T38" i="27"/>
  <c r="P38" i="27"/>
  <c r="O38" i="27"/>
  <c r="N38" i="27"/>
  <c r="M38" i="27"/>
  <c r="L38" i="27"/>
  <c r="K38" i="27"/>
  <c r="J38" i="27"/>
  <c r="H38" i="27"/>
  <c r="G38" i="27"/>
  <c r="F38" i="27"/>
  <c r="E38" i="27"/>
  <c r="D38" i="27"/>
  <c r="C38" i="27"/>
  <c r="B38" i="27"/>
  <c r="A38" i="27"/>
  <c r="V37" i="27"/>
  <c r="U37" i="27"/>
  <c r="T37" i="27"/>
  <c r="P37" i="27"/>
  <c r="O37" i="27"/>
  <c r="N37" i="27"/>
  <c r="M37" i="27"/>
  <c r="L37" i="27"/>
  <c r="K37" i="27"/>
  <c r="J37" i="27"/>
  <c r="H37" i="27"/>
  <c r="G37" i="27"/>
  <c r="F37" i="27"/>
  <c r="E37" i="27"/>
  <c r="D37" i="27"/>
  <c r="C37" i="27"/>
  <c r="B37" i="27"/>
  <c r="A37" i="27"/>
  <c r="W35" i="27"/>
  <c r="U35" i="27"/>
  <c r="S35" i="27"/>
  <c r="P35" i="27"/>
  <c r="O35" i="27"/>
  <c r="N35" i="27"/>
  <c r="M35" i="27"/>
  <c r="L35" i="27"/>
  <c r="K35" i="27"/>
  <c r="J35" i="27"/>
  <c r="H35" i="27"/>
  <c r="G35" i="27"/>
  <c r="F35" i="27"/>
  <c r="E35" i="27"/>
  <c r="D35" i="27"/>
  <c r="C35" i="27"/>
  <c r="B35" i="27"/>
  <c r="A35" i="27"/>
  <c r="J32" i="27"/>
  <c r="A32" i="27"/>
  <c r="N28" i="27"/>
  <c r="Z27" i="27"/>
  <c r="Y27" i="27"/>
  <c r="X27" i="27"/>
  <c r="W27" i="27"/>
  <c r="V27" i="27"/>
  <c r="U27" i="27"/>
  <c r="T27" i="27"/>
  <c r="S27" i="27"/>
  <c r="Z25" i="27"/>
  <c r="Y25" i="27"/>
  <c r="X25" i="27"/>
  <c r="W25" i="27"/>
  <c r="V25" i="27"/>
  <c r="U25" i="27"/>
  <c r="T25" i="27"/>
  <c r="S25" i="27"/>
  <c r="Z24" i="27"/>
  <c r="Y24" i="27"/>
  <c r="X24" i="27"/>
  <c r="W24" i="27"/>
  <c r="V24" i="27"/>
  <c r="U24" i="27"/>
  <c r="T24" i="27"/>
  <c r="S24" i="27"/>
  <c r="Z22" i="27"/>
  <c r="Y22" i="27"/>
  <c r="X22" i="27"/>
  <c r="W22" i="27"/>
  <c r="V22" i="27"/>
  <c r="U22" i="27"/>
  <c r="T22" i="27"/>
  <c r="S22" i="27"/>
  <c r="S19" i="27"/>
  <c r="J19" i="27"/>
  <c r="A19" i="27"/>
  <c r="Q14" i="27"/>
  <c r="P14" i="27"/>
  <c r="O14" i="27"/>
  <c r="N14" i="27"/>
  <c r="M14" i="27"/>
  <c r="L14" i="27"/>
  <c r="K14" i="27"/>
  <c r="J14" i="27"/>
  <c r="H14" i="27"/>
  <c r="G14" i="27"/>
  <c r="F14" i="27"/>
  <c r="E14" i="27"/>
  <c r="D14" i="27"/>
  <c r="C14" i="27"/>
  <c r="B14" i="27"/>
  <c r="A14" i="27"/>
  <c r="Q12" i="27"/>
  <c r="P12" i="27"/>
  <c r="O12" i="27"/>
  <c r="N12" i="27"/>
  <c r="M12" i="27"/>
  <c r="L12" i="27"/>
  <c r="K12" i="27"/>
  <c r="J12" i="27"/>
  <c r="H12" i="27"/>
  <c r="G12" i="27"/>
  <c r="F12" i="27"/>
  <c r="E12" i="27"/>
  <c r="D12" i="27"/>
  <c r="C12" i="27"/>
  <c r="B12" i="27"/>
  <c r="A12" i="27"/>
  <c r="Q11" i="27"/>
  <c r="P11" i="27"/>
  <c r="O11" i="27"/>
  <c r="N11" i="27"/>
  <c r="M11" i="27"/>
  <c r="L11" i="27"/>
  <c r="K11" i="27"/>
  <c r="J11" i="27"/>
  <c r="H11" i="27"/>
  <c r="G11" i="27"/>
  <c r="F11" i="27"/>
  <c r="E11" i="27"/>
  <c r="D11" i="27"/>
  <c r="C11" i="27"/>
  <c r="B11" i="27"/>
  <c r="A11" i="27"/>
  <c r="Q9" i="27"/>
  <c r="P9" i="27"/>
  <c r="O9" i="27"/>
  <c r="N9" i="27"/>
  <c r="M9" i="27"/>
  <c r="L9" i="27"/>
  <c r="K9" i="27"/>
  <c r="J9" i="27"/>
  <c r="H9" i="27"/>
  <c r="G9" i="27"/>
  <c r="F9" i="27"/>
  <c r="E9" i="27"/>
  <c r="D9" i="27"/>
  <c r="C9" i="27"/>
  <c r="B9" i="27"/>
  <c r="A9" i="27"/>
  <c r="S6" i="27"/>
  <c r="J6" i="27"/>
  <c r="A6" i="27"/>
  <c r="M5" i="27"/>
  <c r="I5" i="27"/>
  <c r="G5" i="27"/>
  <c r="D5" i="27"/>
  <c r="A5" i="27"/>
  <c r="D2" i="27"/>
  <c r="V41" i="26"/>
  <c r="U41" i="26"/>
  <c r="T41" i="26"/>
  <c r="W40" i="26"/>
  <c r="V40" i="26"/>
  <c r="U40" i="26"/>
  <c r="T40" i="26"/>
  <c r="P40" i="26"/>
  <c r="O40" i="26"/>
  <c r="N40" i="26"/>
  <c r="M40" i="26"/>
  <c r="L40" i="26"/>
  <c r="K40" i="26"/>
  <c r="J40" i="26"/>
  <c r="H40" i="26"/>
  <c r="G40" i="26"/>
  <c r="F40" i="26"/>
  <c r="E40" i="26"/>
  <c r="D40" i="26"/>
  <c r="C40" i="26"/>
  <c r="B40" i="26"/>
  <c r="A40" i="26"/>
  <c r="V39" i="26"/>
  <c r="U39" i="26"/>
  <c r="T39" i="26"/>
  <c r="V38" i="26"/>
  <c r="U38" i="26"/>
  <c r="T38" i="26"/>
  <c r="P38" i="26"/>
  <c r="O38" i="26"/>
  <c r="N38" i="26"/>
  <c r="M38" i="26"/>
  <c r="L38" i="26"/>
  <c r="K38" i="26"/>
  <c r="J38" i="26"/>
  <c r="H38" i="26"/>
  <c r="G38" i="26"/>
  <c r="F38" i="26"/>
  <c r="E38" i="26"/>
  <c r="D38" i="26"/>
  <c r="C38" i="26"/>
  <c r="B38" i="26"/>
  <c r="A38" i="26"/>
  <c r="V37" i="26"/>
  <c r="U37" i="26"/>
  <c r="T37" i="26"/>
  <c r="P37" i="26"/>
  <c r="O37" i="26"/>
  <c r="N37" i="26"/>
  <c r="M37" i="26"/>
  <c r="L37" i="26"/>
  <c r="K37" i="26"/>
  <c r="J37" i="26"/>
  <c r="H37" i="26"/>
  <c r="G37" i="26"/>
  <c r="F37" i="26"/>
  <c r="E37" i="26"/>
  <c r="D37" i="26"/>
  <c r="C37" i="26"/>
  <c r="B37" i="26"/>
  <c r="A37" i="26"/>
  <c r="W35" i="26"/>
  <c r="U35" i="26"/>
  <c r="S35" i="26"/>
  <c r="P35" i="26"/>
  <c r="O35" i="26"/>
  <c r="N35" i="26"/>
  <c r="M35" i="26"/>
  <c r="L35" i="26"/>
  <c r="K35" i="26"/>
  <c r="J35" i="26"/>
  <c r="H35" i="26"/>
  <c r="G35" i="26"/>
  <c r="F35" i="26"/>
  <c r="E35" i="26"/>
  <c r="D35" i="26"/>
  <c r="C35" i="26"/>
  <c r="B35" i="26"/>
  <c r="A35" i="26"/>
  <c r="J32" i="26"/>
  <c r="A32" i="26"/>
  <c r="N28" i="26"/>
  <c r="Z27" i="26"/>
  <c r="Y27" i="26"/>
  <c r="X27" i="26"/>
  <c r="W27" i="26"/>
  <c r="V27" i="26"/>
  <c r="U27" i="26"/>
  <c r="T27" i="26"/>
  <c r="S27" i="26"/>
  <c r="Z25" i="26"/>
  <c r="Y25" i="26"/>
  <c r="X25" i="26"/>
  <c r="W25" i="26"/>
  <c r="V25" i="26"/>
  <c r="U25" i="26"/>
  <c r="T25" i="26"/>
  <c r="S25" i="26"/>
  <c r="Z24" i="26"/>
  <c r="Y24" i="26"/>
  <c r="X24" i="26"/>
  <c r="W24" i="26"/>
  <c r="V24" i="26"/>
  <c r="U24" i="26"/>
  <c r="T24" i="26"/>
  <c r="S24" i="26"/>
  <c r="Z22" i="26"/>
  <c r="Y22" i="26"/>
  <c r="X22" i="26"/>
  <c r="W22" i="26"/>
  <c r="V22" i="26"/>
  <c r="U22" i="26"/>
  <c r="T22" i="26"/>
  <c r="S22" i="26"/>
  <c r="S19" i="26"/>
  <c r="J19" i="26"/>
  <c r="A19" i="26"/>
  <c r="Q14" i="26"/>
  <c r="P14" i="26"/>
  <c r="O14" i="26"/>
  <c r="N14" i="26"/>
  <c r="M14" i="26"/>
  <c r="L14" i="26"/>
  <c r="K14" i="26"/>
  <c r="J14" i="26"/>
  <c r="H14" i="26"/>
  <c r="G14" i="26"/>
  <c r="F14" i="26"/>
  <c r="E14" i="26"/>
  <c r="D14" i="26"/>
  <c r="C14" i="26"/>
  <c r="B14" i="26"/>
  <c r="A14" i="26"/>
  <c r="Q12" i="26"/>
  <c r="P12" i="26"/>
  <c r="O12" i="26"/>
  <c r="N12" i="26"/>
  <c r="M12" i="26"/>
  <c r="L12" i="26"/>
  <c r="K12" i="26"/>
  <c r="J12" i="26"/>
  <c r="H12" i="26"/>
  <c r="G12" i="26"/>
  <c r="F12" i="26"/>
  <c r="E12" i="26"/>
  <c r="D12" i="26"/>
  <c r="C12" i="26"/>
  <c r="B12" i="26"/>
  <c r="A12" i="26"/>
  <c r="Q11" i="26"/>
  <c r="P11" i="26"/>
  <c r="O11" i="26"/>
  <c r="N11" i="26"/>
  <c r="M11" i="26"/>
  <c r="L11" i="26"/>
  <c r="K11" i="26"/>
  <c r="J11" i="26"/>
  <c r="H11" i="26"/>
  <c r="G11" i="26"/>
  <c r="F11" i="26"/>
  <c r="E11" i="26"/>
  <c r="D11" i="26"/>
  <c r="C11" i="26"/>
  <c r="B11" i="26"/>
  <c r="A11" i="26"/>
  <c r="Q9" i="26"/>
  <c r="P9" i="26"/>
  <c r="O9" i="26"/>
  <c r="N9" i="26"/>
  <c r="M9" i="26"/>
  <c r="L9" i="26"/>
  <c r="K9" i="26"/>
  <c r="J9" i="26"/>
  <c r="H9" i="26"/>
  <c r="G9" i="26"/>
  <c r="F9" i="26"/>
  <c r="E9" i="26"/>
  <c r="D9" i="26"/>
  <c r="C9" i="26"/>
  <c r="B9" i="26"/>
  <c r="A9" i="26"/>
  <c r="S6" i="26"/>
  <c r="J6" i="26"/>
  <c r="A6" i="26"/>
  <c r="M5" i="26"/>
  <c r="I5" i="26"/>
  <c r="G5" i="26"/>
  <c r="D5" i="26"/>
  <c r="A5" i="26"/>
  <c r="D2" i="26"/>
  <c r="V41" i="25"/>
  <c r="U41" i="25"/>
  <c r="T41" i="25"/>
  <c r="W40" i="25"/>
  <c r="V40" i="25"/>
  <c r="U40" i="25"/>
  <c r="T40" i="25"/>
  <c r="P40" i="25"/>
  <c r="O40" i="25"/>
  <c r="N40" i="25"/>
  <c r="M40" i="25"/>
  <c r="L40" i="25"/>
  <c r="K40" i="25"/>
  <c r="J40" i="25"/>
  <c r="H40" i="25"/>
  <c r="G40" i="25"/>
  <c r="F40" i="25"/>
  <c r="E40" i="25"/>
  <c r="D40" i="25"/>
  <c r="C40" i="25"/>
  <c r="B40" i="25"/>
  <c r="A40" i="25"/>
  <c r="V39" i="25"/>
  <c r="U39" i="25"/>
  <c r="T39" i="25"/>
  <c r="V38" i="25"/>
  <c r="U38" i="25"/>
  <c r="T38" i="25"/>
  <c r="P38" i="25"/>
  <c r="O38" i="25"/>
  <c r="N38" i="25"/>
  <c r="M38" i="25"/>
  <c r="L38" i="25"/>
  <c r="K38" i="25"/>
  <c r="J38" i="25"/>
  <c r="H38" i="25"/>
  <c r="G38" i="25"/>
  <c r="F38" i="25"/>
  <c r="E38" i="25"/>
  <c r="D38" i="25"/>
  <c r="C38" i="25"/>
  <c r="B38" i="25"/>
  <c r="A38" i="25"/>
  <c r="V37" i="25"/>
  <c r="U37" i="25"/>
  <c r="T37" i="25"/>
  <c r="P37" i="25"/>
  <c r="O37" i="25"/>
  <c r="N37" i="25"/>
  <c r="M37" i="25"/>
  <c r="L37" i="25"/>
  <c r="K37" i="25"/>
  <c r="J37" i="25"/>
  <c r="H37" i="25"/>
  <c r="G37" i="25"/>
  <c r="F37" i="25"/>
  <c r="E37" i="25"/>
  <c r="D37" i="25"/>
  <c r="C37" i="25"/>
  <c r="B37" i="25"/>
  <c r="A37" i="25"/>
  <c r="W35" i="25"/>
  <c r="U35" i="25"/>
  <c r="S35" i="25"/>
  <c r="P35" i="25"/>
  <c r="O35" i="25"/>
  <c r="N35" i="25"/>
  <c r="M35" i="25"/>
  <c r="L35" i="25"/>
  <c r="K35" i="25"/>
  <c r="J35" i="25"/>
  <c r="H35" i="25"/>
  <c r="G35" i="25"/>
  <c r="F35" i="25"/>
  <c r="E35" i="25"/>
  <c r="D35" i="25"/>
  <c r="C35" i="25"/>
  <c r="B35" i="25"/>
  <c r="A35" i="25"/>
  <c r="J32" i="25"/>
  <c r="A32" i="25"/>
  <c r="N28" i="25"/>
  <c r="Z27" i="25"/>
  <c r="Y27" i="25"/>
  <c r="X27" i="25"/>
  <c r="W27" i="25"/>
  <c r="V27" i="25"/>
  <c r="U27" i="25"/>
  <c r="T27" i="25"/>
  <c r="S27" i="25"/>
  <c r="Z25" i="25"/>
  <c r="Y25" i="25"/>
  <c r="X25" i="25"/>
  <c r="W25" i="25"/>
  <c r="V25" i="25"/>
  <c r="U25" i="25"/>
  <c r="T25" i="25"/>
  <c r="S25" i="25"/>
  <c r="Z24" i="25"/>
  <c r="Y24" i="25"/>
  <c r="X24" i="25"/>
  <c r="W24" i="25"/>
  <c r="V24" i="25"/>
  <c r="U24" i="25"/>
  <c r="T24" i="25"/>
  <c r="S24" i="25"/>
  <c r="Z22" i="25"/>
  <c r="Y22" i="25"/>
  <c r="X22" i="25"/>
  <c r="W22" i="25"/>
  <c r="V22" i="25"/>
  <c r="U22" i="25"/>
  <c r="T22" i="25"/>
  <c r="S22" i="25"/>
  <c r="S19" i="25"/>
  <c r="J19" i="25"/>
  <c r="A19" i="25"/>
  <c r="Q14" i="25"/>
  <c r="P14" i="25"/>
  <c r="O14" i="25"/>
  <c r="N14" i="25"/>
  <c r="M14" i="25"/>
  <c r="L14" i="25"/>
  <c r="K14" i="25"/>
  <c r="J14" i="25"/>
  <c r="H14" i="25"/>
  <c r="G14" i="25"/>
  <c r="F14" i="25"/>
  <c r="E14" i="25"/>
  <c r="D14" i="25"/>
  <c r="C14" i="25"/>
  <c r="B14" i="25"/>
  <c r="A14" i="25"/>
  <c r="Q12" i="25"/>
  <c r="P12" i="25"/>
  <c r="O12" i="25"/>
  <c r="N12" i="25"/>
  <c r="M12" i="25"/>
  <c r="L12" i="25"/>
  <c r="K12" i="25"/>
  <c r="J12" i="25"/>
  <c r="H12" i="25"/>
  <c r="G12" i="25"/>
  <c r="F12" i="25"/>
  <c r="E12" i="25"/>
  <c r="D12" i="25"/>
  <c r="C12" i="25"/>
  <c r="B12" i="25"/>
  <c r="A12" i="25"/>
  <c r="Q11" i="25"/>
  <c r="P11" i="25"/>
  <c r="O11" i="25"/>
  <c r="N11" i="25"/>
  <c r="M11" i="25"/>
  <c r="L11" i="25"/>
  <c r="K11" i="25"/>
  <c r="J11" i="25"/>
  <c r="H11" i="25"/>
  <c r="G11" i="25"/>
  <c r="F11" i="25"/>
  <c r="E11" i="25"/>
  <c r="D11" i="25"/>
  <c r="C11" i="25"/>
  <c r="B11" i="25"/>
  <c r="A11" i="25"/>
  <c r="Q9" i="25"/>
  <c r="P9" i="25"/>
  <c r="O9" i="25"/>
  <c r="N9" i="25"/>
  <c r="M9" i="25"/>
  <c r="L9" i="25"/>
  <c r="K9" i="25"/>
  <c r="J9" i="25"/>
  <c r="H9" i="25"/>
  <c r="G9" i="25"/>
  <c r="F9" i="25"/>
  <c r="E9" i="25"/>
  <c r="D9" i="25"/>
  <c r="C9" i="25"/>
  <c r="B9" i="25"/>
  <c r="A9" i="25"/>
  <c r="S6" i="25"/>
  <c r="J6" i="25"/>
  <c r="A6" i="25"/>
  <c r="M5" i="25"/>
  <c r="I5" i="25"/>
  <c r="G5" i="25"/>
  <c r="D5" i="25"/>
  <c r="A5" i="25"/>
  <c r="D2" i="25"/>
  <c r="V41" i="24"/>
  <c r="U41" i="24"/>
  <c r="T41" i="24"/>
  <c r="W40" i="24"/>
  <c r="V40" i="24"/>
  <c r="U40" i="24"/>
  <c r="T40" i="24"/>
  <c r="P40" i="24"/>
  <c r="O40" i="24"/>
  <c r="N40" i="24"/>
  <c r="M40" i="24"/>
  <c r="L40" i="24"/>
  <c r="K40" i="24"/>
  <c r="J40" i="24"/>
  <c r="H40" i="24"/>
  <c r="G40" i="24"/>
  <c r="F40" i="24"/>
  <c r="E40" i="24"/>
  <c r="D40" i="24"/>
  <c r="C40" i="24"/>
  <c r="B40" i="24"/>
  <c r="A40" i="24"/>
  <c r="V39" i="24"/>
  <c r="U39" i="24"/>
  <c r="T39" i="24"/>
  <c r="V38" i="24"/>
  <c r="U38" i="24"/>
  <c r="T38" i="24"/>
  <c r="P38" i="24"/>
  <c r="O38" i="24"/>
  <c r="N38" i="24"/>
  <c r="M38" i="24"/>
  <c r="L38" i="24"/>
  <c r="K38" i="24"/>
  <c r="J38" i="24"/>
  <c r="H38" i="24"/>
  <c r="G38" i="24"/>
  <c r="F38" i="24"/>
  <c r="E38" i="24"/>
  <c r="D38" i="24"/>
  <c r="C38" i="24"/>
  <c r="B38" i="24"/>
  <c r="A38" i="24"/>
  <c r="V37" i="24"/>
  <c r="U37" i="24"/>
  <c r="T37" i="24"/>
  <c r="P37" i="24"/>
  <c r="O37" i="24"/>
  <c r="N37" i="24"/>
  <c r="M37" i="24"/>
  <c r="L37" i="24"/>
  <c r="K37" i="24"/>
  <c r="J37" i="24"/>
  <c r="H37" i="24"/>
  <c r="G37" i="24"/>
  <c r="F37" i="24"/>
  <c r="E37" i="24"/>
  <c r="D37" i="24"/>
  <c r="C37" i="24"/>
  <c r="B37" i="24"/>
  <c r="A37" i="24"/>
  <c r="W35" i="24"/>
  <c r="U35" i="24"/>
  <c r="S35" i="24"/>
  <c r="P35" i="24"/>
  <c r="O35" i="24"/>
  <c r="N35" i="24"/>
  <c r="M35" i="24"/>
  <c r="L35" i="24"/>
  <c r="K35" i="24"/>
  <c r="J35" i="24"/>
  <c r="H35" i="24"/>
  <c r="G35" i="24"/>
  <c r="F35" i="24"/>
  <c r="E35" i="24"/>
  <c r="D35" i="24"/>
  <c r="C35" i="24"/>
  <c r="B35" i="24"/>
  <c r="A35" i="24"/>
  <c r="J32" i="24"/>
  <c r="A32" i="24"/>
  <c r="N28" i="24"/>
  <c r="Z27" i="24"/>
  <c r="Y27" i="24"/>
  <c r="X27" i="24"/>
  <c r="W27" i="24"/>
  <c r="V27" i="24"/>
  <c r="U27" i="24"/>
  <c r="T27" i="24"/>
  <c r="S27" i="24"/>
  <c r="Z25" i="24"/>
  <c r="Y25" i="24"/>
  <c r="X25" i="24"/>
  <c r="W25" i="24"/>
  <c r="V25" i="24"/>
  <c r="U25" i="24"/>
  <c r="T25" i="24"/>
  <c r="S25" i="24"/>
  <c r="Z24" i="24"/>
  <c r="Y24" i="24"/>
  <c r="X24" i="24"/>
  <c r="W24" i="24"/>
  <c r="V24" i="24"/>
  <c r="U24" i="24"/>
  <c r="T24" i="24"/>
  <c r="S24" i="24"/>
  <c r="Z22" i="24"/>
  <c r="Y22" i="24"/>
  <c r="X22" i="24"/>
  <c r="W22" i="24"/>
  <c r="V22" i="24"/>
  <c r="U22" i="24"/>
  <c r="T22" i="24"/>
  <c r="S22" i="24"/>
  <c r="S19" i="24"/>
  <c r="J19" i="24"/>
  <c r="A19" i="24"/>
  <c r="Q14" i="24"/>
  <c r="P14" i="24"/>
  <c r="O14" i="24"/>
  <c r="N14" i="24"/>
  <c r="M14" i="24"/>
  <c r="L14" i="24"/>
  <c r="K14" i="24"/>
  <c r="J14" i="24"/>
  <c r="H14" i="24"/>
  <c r="G14" i="24"/>
  <c r="F14" i="24"/>
  <c r="E14" i="24"/>
  <c r="D14" i="24"/>
  <c r="C14" i="24"/>
  <c r="B14" i="24"/>
  <c r="A14" i="24"/>
  <c r="Q12" i="24"/>
  <c r="P12" i="24"/>
  <c r="O12" i="24"/>
  <c r="N12" i="24"/>
  <c r="M12" i="24"/>
  <c r="L12" i="24"/>
  <c r="K12" i="24"/>
  <c r="J12" i="24"/>
  <c r="H12" i="24"/>
  <c r="G12" i="24"/>
  <c r="F12" i="24"/>
  <c r="E12" i="24"/>
  <c r="D12" i="24"/>
  <c r="C12" i="24"/>
  <c r="B12" i="24"/>
  <c r="A12" i="24"/>
  <c r="Q11" i="24"/>
  <c r="P11" i="24"/>
  <c r="O11" i="24"/>
  <c r="N11" i="24"/>
  <c r="M11" i="24"/>
  <c r="L11" i="24"/>
  <c r="K11" i="24"/>
  <c r="J11" i="24"/>
  <c r="H11" i="24"/>
  <c r="G11" i="24"/>
  <c r="F11" i="24"/>
  <c r="E11" i="24"/>
  <c r="D11" i="24"/>
  <c r="C11" i="24"/>
  <c r="B11" i="24"/>
  <c r="A11" i="24"/>
  <c r="Q9" i="24"/>
  <c r="P9" i="24"/>
  <c r="O9" i="24"/>
  <c r="N9" i="24"/>
  <c r="M9" i="24"/>
  <c r="L9" i="24"/>
  <c r="K9" i="24"/>
  <c r="J9" i="24"/>
  <c r="H9" i="24"/>
  <c r="G9" i="24"/>
  <c r="F9" i="24"/>
  <c r="E9" i="24"/>
  <c r="D9" i="24"/>
  <c r="C9" i="24"/>
  <c r="B9" i="24"/>
  <c r="A9" i="24"/>
  <c r="S6" i="24"/>
  <c r="J6" i="24"/>
  <c r="A6" i="24"/>
  <c r="M5" i="24"/>
  <c r="I5" i="24"/>
  <c r="G5" i="24"/>
  <c r="D5" i="24"/>
  <c r="A5" i="24"/>
  <c r="D2" i="24"/>
  <c r="V41" i="23"/>
  <c r="U41" i="23"/>
  <c r="T41" i="23"/>
  <c r="W40" i="23"/>
  <c r="V40" i="23"/>
  <c r="U40" i="23"/>
  <c r="T40" i="23"/>
  <c r="P40" i="23"/>
  <c r="O40" i="23"/>
  <c r="N40" i="23"/>
  <c r="M40" i="23"/>
  <c r="L40" i="23"/>
  <c r="K40" i="23"/>
  <c r="J40" i="23"/>
  <c r="H40" i="23"/>
  <c r="G40" i="23"/>
  <c r="F40" i="23"/>
  <c r="E40" i="23"/>
  <c r="D40" i="23"/>
  <c r="C40" i="23"/>
  <c r="B40" i="23"/>
  <c r="A40" i="23"/>
  <c r="V39" i="23"/>
  <c r="U39" i="23"/>
  <c r="T39" i="23"/>
  <c r="V38" i="23"/>
  <c r="U38" i="23"/>
  <c r="T38" i="23"/>
  <c r="P38" i="23"/>
  <c r="O38" i="23"/>
  <c r="N38" i="23"/>
  <c r="M38" i="23"/>
  <c r="L38" i="23"/>
  <c r="K38" i="23"/>
  <c r="J38" i="23"/>
  <c r="H38" i="23"/>
  <c r="G38" i="23"/>
  <c r="F38" i="23"/>
  <c r="E38" i="23"/>
  <c r="D38" i="23"/>
  <c r="C38" i="23"/>
  <c r="B38" i="23"/>
  <c r="A38" i="23"/>
  <c r="V37" i="23"/>
  <c r="U37" i="23"/>
  <c r="T37" i="23"/>
  <c r="P37" i="23"/>
  <c r="O37" i="23"/>
  <c r="N37" i="23"/>
  <c r="M37" i="23"/>
  <c r="L37" i="23"/>
  <c r="K37" i="23"/>
  <c r="J37" i="23"/>
  <c r="H37" i="23"/>
  <c r="G37" i="23"/>
  <c r="F37" i="23"/>
  <c r="E37" i="23"/>
  <c r="D37" i="23"/>
  <c r="C37" i="23"/>
  <c r="B37" i="23"/>
  <c r="A37" i="23"/>
  <c r="W35" i="23"/>
  <c r="U35" i="23"/>
  <c r="S35" i="23"/>
  <c r="P35" i="23"/>
  <c r="O35" i="23"/>
  <c r="N35" i="23"/>
  <c r="M35" i="23"/>
  <c r="L35" i="23"/>
  <c r="K35" i="23"/>
  <c r="J35" i="23"/>
  <c r="H35" i="23"/>
  <c r="G35" i="23"/>
  <c r="F35" i="23"/>
  <c r="E35" i="23"/>
  <c r="D35" i="23"/>
  <c r="C35" i="23"/>
  <c r="B35" i="23"/>
  <c r="A35" i="23"/>
  <c r="J32" i="23"/>
  <c r="A32" i="23"/>
  <c r="N28" i="23"/>
  <c r="Z27" i="23"/>
  <c r="Y27" i="23"/>
  <c r="X27" i="23"/>
  <c r="W27" i="23"/>
  <c r="V27" i="23"/>
  <c r="U27" i="23"/>
  <c r="T27" i="23"/>
  <c r="S27" i="23"/>
  <c r="Z25" i="23"/>
  <c r="Y25" i="23"/>
  <c r="X25" i="23"/>
  <c r="W25" i="23"/>
  <c r="V25" i="23"/>
  <c r="U25" i="23"/>
  <c r="T25" i="23"/>
  <c r="S25" i="23"/>
  <c r="Z24" i="23"/>
  <c r="Y24" i="23"/>
  <c r="X24" i="23"/>
  <c r="W24" i="23"/>
  <c r="V24" i="23"/>
  <c r="U24" i="23"/>
  <c r="T24" i="23"/>
  <c r="S24" i="23"/>
  <c r="Z22" i="23"/>
  <c r="Y22" i="23"/>
  <c r="X22" i="23"/>
  <c r="W22" i="23"/>
  <c r="V22" i="23"/>
  <c r="U22" i="23"/>
  <c r="T22" i="23"/>
  <c r="S22" i="23"/>
  <c r="S19" i="23"/>
  <c r="J19" i="23"/>
  <c r="A19" i="23"/>
  <c r="Q14" i="23"/>
  <c r="P14" i="23"/>
  <c r="O14" i="23"/>
  <c r="N14" i="23"/>
  <c r="M14" i="23"/>
  <c r="L14" i="23"/>
  <c r="K14" i="23"/>
  <c r="J14" i="23"/>
  <c r="H14" i="23"/>
  <c r="G14" i="23"/>
  <c r="F14" i="23"/>
  <c r="E14" i="23"/>
  <c r="D14" i="23"/>
  <c r="C14" i="23"/>
  <c r="B14" i="23"/>
  <c r="A14" i="23"/>
  <c r="Q12" i="23"/>
  <c r="P12" i="23"/>
  <c r="O12" i="23"/>
  <c r="N12" i="23"/>
  <c r="M12" i="23"/>
  <c r="L12" i="23"/>
  <c r="K12" i="23"/>
  <c r="J12" i="23"/>
  <c r="H12" i="23"/>
  <c r="G12" i="23"/>
  <c r="F12" i="23"/>
  <c r="E12" i="23"/>
  <c r="D12" i="23"/>
  <c r="C12" i="23"/>
  <c r="B12" i="23"/>
  <c r="A12" i="23"/>
  <c r="Q11" i="23"/>
  <c r="P11" i="23"/>
  <c r="O11" i="23"/>
  <c r="N11" i="23"/>
  <c r="M11" i="23"/>
  <c r="L11" i="23"/>
  <c r="K11" i="23"/>
  <c r="J11" i="23"/>
  <c r="H11" i="23"/>
  <c r="G11" i="23"/>
  <c r="F11" i="23"/>
  <c r="E11" i="23"/>
  <c r="D11" i="23"/>
  <c r="C11" i="23"/>
  <c r="B11" i="23"/>
  <c r="A11" i="23"/>
  <c r="Q9" i="23"/>
  <c r="P9" i="23"/>
  <c r="O9" i="23"/>
  <c r="N9" i="23"/>
  <c r="M9" i="23"/>
  <c r="L9" i="23"/>
  <c r="K9" i="23"/>
  <c r="J9" i="23"/>
  <c r="H9" i="23"/>
  <c r="G9" i="23"/>
  <c r="F9" i="23"/>
  <c r="E9" i="23"/>
  <c r="D9" i="23"/>
  <c r="C9" i="23"/>
  <c r="B9" i="23"/>
  <c r="A9" i="23"/>
  <c r="S6" i="23"/>
  <c r="J6" i="23"/>
  <c r="A6" i="23"/>
  <c r="M5" i="23"/>
  <c r="I5" i="23"/>
  <c r="G5" i="23"/>
  <c r="D5" i="23"/>
  <c r="A5" i="23"/>
  <c r="D2" i="23"/>
  <c r="V41" i="22"/>
  <c r="U41" i="22"/>
  <c r="T41" i="22"/>
  <c r="W40" i="22"/>
  <c r="V40" i="22"/>
  <c r="U40" i="22"/>
  <c r="T40" i="22"/>
  <c r="P40" i="22"/>
  <c r="O40" i="22"/>
  <c r="N40" i="22"/>
  <c r="M40" i="22"/>
  <c r="L40" i="22"/>
  <c r="K40" i="22"/>
  <c r="J40" i="22"/>
  <c r="H40" i="22"/>
  <c r="G40" i="22"/>
  <c r="F40" i="22"/>
  <c r="E40" i="22"/>
  <c r="D40" i="22"/>
  <c r="C40" i="22"/>
  <c r="B40" i="22"/>
  <c r="A40" i="22"/>
  <c r="V39" i="22"/>
  <c r="U39" i="22"/>
  <c r="T39" i="22"/>
  <c r="V38" i="22"/>
  <c r="U38" i="22"/>
  <c r="T38" i="22"/>
  <c r="P38" i="22"/>
  <c r="O38" i="22"/>
  <c r="N38" i="22"/>
  <c r="M38" i="22"/>
  <c r="L38" i="22"/>
  <c r="K38" i="22"/>
  <c r="J38" i="22"/>
  <c r="H38" i="22"/>
  <c r="G38" i="22"/>
  <c r="F38" i="22"/>
  <c r="E38" i="22"/>
  <c r="D38" i="22"/>
  <c r="C38" i="22"/>
  <c r="B38" i="22"/>
  <c r="A38" i="22"/>
  <c r="V37" i="22"/>
  <c r="U37" i="22"/>
  <c r="T37" i="22"/>
  <c r="P37" i="22"/>
  <c r="O37" i="22"/>
  <c r="N37" i="22"/>
  <c r="M37" i="22"/>
  <c r="L37" i="22"/>
  <c r="K37" i="22"/>
  <c r="J37" i="22"/>
  <c r="H37" i="22"/>
  <c r="G37" i="22"/>
  <c r="F37" i="22"/>
  <c r="E37" i="22"/>
  <c r="D37" i="22"/>
  <c r="C37" i="22"/>
  <c r="B37" i="22"/>
  <c r="A37" i="22"/>
  <c r="W35" i="22"/>
  <c r="U35" i="22"/>
  <c r="S35" i="22"/>
  <c r="P35" i="22"/>
  <c r="O35" i="22"/>
  <c r="N35" i="22"/>
  <c r="M35" i="22"/>
  <c r="L35" i="22"/>
  <c r="K35" i="22"/>
  <c r="J35" i="22"/>
  <c r="H35" i="22"/>
  <c r="G35" i="22"/>
  <c r="F35" i="22"/>
  <c r="E35" i="22"/>
  <c r="D35" i="22"/>
  <c r="C35" i="22"/>
  <c r="B35" i="22"/>
  <c r="A35" i="22"/>
  <c r="J32" i="22"/>
  <c r="A32" i="22"/>
  <c r="N28" i="22"/>
  <c r="Z27" i="22"/>
  <c r="Y27" i="22"/>
  <c r="X27" i="22"/>
  <c r="W27" i="22"/>
  <c r="V27" i="22"/>
  <c r="U27" i="22"/>
  <c r="T27" i="22"/>
  <c r="S27" i="22"/>
  <c r="Z25" i="22"/>
  <c r="Y25" i="22"/>
  <c r="X25" i="22"/>
  <c r="W25" i="22"/>
  <c r="V25" i="22"/>
  <c r="U25" i="22"/>
  <c r="T25" i="22"/>
  <c r="S25" i="22"/>
  <c r="Z24" i="22"/>
  <c r="Y24" i="22"/>
  <c r="X24" i="22"/>
  <c r="W24" i="22"/>
  <c r="V24" i="22"/>
  <c r="U24" i="22"/>
  <c r="T24" i="22"/>
  <c r="S24" i="22"/>
  <c r="Z22" i="22"/>
  <c r="Y22" i="22"/>
  <c r="X22" i="22"/>
  <c r="W22" i="22"/>
  <c r="V22" i="22"/>
  <c r="U22" i="22"/>
  <c r="T22" i="22"/>
  <c r="S22" i="22"/>
  <c r="S19" i="22"/>
  <c r="J19" i="22"/>
  <c r="A19" i="22"/>
  <c r="Q14" i="22"/>
  <c r="P14" i="22"/>
  <c r="O14" i="22"/>
  <c r="N14" i="22"/>
  <c r="M14" i="22"/>
  <c r="L14" i="22"/>
  <c r="K14" i="22"/>
  <c r="J14" i="22"/>
  <c r="H14" i="22"/>
  <c r="G14" i="22"/>
  <c r="F14" i="22"/>
  <c r="E14" i="22"/>
  <c r="D14" i="22"/>
  <c r="C14" i="22"/>
  <c r="B14" i="22"/>
  <c r="A14" i="22"/>
  <c r="Q12" i="22"/>
  <c r="P12" i="22"/>
  <c r="O12" i="22"/>
  <c r="N12" i="22"/>
  <c r="M12" i="22"/>
  <c r="L12" i="22"/>
  <c r="K12" i="22"/>
  <c r="J12" i="22"/>
  <c r="H12" i="22"/>
  <c r="G12" i="22"/>
  <c r="F12" i="22"/>
  <c r="E12" i="22"/>
  <c r="D12" i="22"/>
  <c r="C12" i="22"/>
  <c r="B12" i="22"/>
  <c r="A12" i="22"/>
  <c r="Q11" i="22"/>
  <c r="P11" i="22"/>
  <c r="O11" i="22"/>
  <c r="N11" i="22"/>
  <c r="M11" i="22"/>
  <c r="L11" i="22"/>
  <c r="K11" i="22"/>
  <c r="J11" i="22"/>
  <c r="H11" i="22"/>
  <c r="G11" i="22"/>
  <c r="F11" i="22"/>
  <c r="E11" i="22"/>
  <c r="D11" i="22"/>
  <c r="C11" i="22"/>
  <c r="B11" i="22"/>
  <c r="A11" i="22"/>
  <c r="Q9" i="22"/>
  <c r="P9" i="22"/>
  <c r="O9" i="22"/>
  <c r="N9" i="22"/>
  <c r="M9" i="22"/>
  <c r="L9" i="22"/>
  <c r="K9" i="22"/>
  <c r="J9" i="22"/>
  <c r="H9" i="22"/>
  <c r="G9" i="22"/>
  <c r="F9" i="22"/>
  <c r="E9" i="22"/>
  <c r="D9" i="22"/>
  <c r="C9" i="22"/>
  <c r="B9" i="22"/>
  <c r="A9" i="22"/>
  <c r="S6" i="22"/>
  <c r="J6" i="22"/>
  <c r="A6" i="22"/>
  <c r="M5" i="22"/>
  <c r="I5" i="22"/>
  <c r="G5" i="22"/>
  <c r="D5" i="22"/>
  <c r="A5" i="22"/>
  <c r="D2" i="22"/>
  <c r="V41" i="21"/>
  <c r="U41" i="21"/>
  <c r="T41" i="21"/>
  <c r="W40" i="21"/>
  <c r="V40" i="21"/>
  <c r="U40" i="21"/>
  <c r="T40" i="21"/>
  <c r="P40" i="21"/>
  <c r="O40" i="21"/>
  <c r="N40" i="21"/>
  <c r="M40" i="21"/>
  <c r="L40" i="21"/>
  <c r="K40" i="21"/>
  <c r="J40" i="21"/>
  <c r="H40" i="21"/>
  <c r="G40" i="21"/>
  <c r="F40" i="21"/>
  <c r="E40" i="21"/>
  <c r="D40" i="21"/>
  <c r="C40" i="21"/>
  <c r="B40" i="21"/>
  <c r="A40" i="21"/>
  <c r="V39" i="21"/>
  <c r="U39" i="21"/>
  <c r="T39" i="21"/>
  <c r="V38" i="21"/>
  <c r="U38" i="21"/>
  <c r="T38" i="21"/>
  <c r="P38" i="21"/>
  <c r="O38" i="21"/>
  <c r="N38" i="21"/>
  <c r="M38" i="21"/>
  <c r="L38" i="21"/>
  <c r="K38" i="21"/>
  <c r="J38" i="21"/>
  <c r="H38" i="21"/>
  <c r="G38" i="21"/>
  <c r="F38" i="21"/>
  <c r="E38" i="21"/>
  <c r="D38" i="21"/>
  <c r="C38" i="21"/>
  <c r="B38" i="21"/>
  <c r="A38" i="21"/>
  <c r="V37" i="21"/>
  <c r="U37" i="21"/>
  <c r="T37" i="21"/>
  <c r="P37" i="21"/>
  <c r="O37" i="21"/>
  <c r="N37" i="21"/>
  <c r="M37" i="21"/>
  <c r="L37" i="21"/>
  <c r="K37" i="21"/>
  <c r="J37" i="21"/>
  <c r="H37" i="21"/>
  <c r="G37" i="21"/>
  <c r="F37" i="21"/>
  <c r="E37" i="21"/>
  <c r="D37" i="21"/>
  <c r="C37" i="21"/>
  <c r="B37" i="21"/>
  <c r="A37" i="21"/>
  <c r="W35" i="21"/>
  <c r="U35" i="21"/>
  <c r="S35" i="21"/>
  <c r="P35" i="21"/>
  <c r="O35" i="21"/>
  <c r="N35" i="21"/>
  <c r="M35" i="21"/>
  <c r="L35" i="21"/>
  <c r="K35" i="21"/>
  <c r="J35" i="21"/>
  <c r="H35" i="21"/>
  <c r="G35" i="21"/>
  <c r="F35" i="21"/>
  <c r="E35" i="21"/>
  <c r="D35" i="21"/>
  <c r="C35" i="21"/>
  <c r="B35" i="21"/>
  <c r="A35" i="21"/>
  <c r="J32" i="21"/>
  <c r="A32" i="21"/>
  <c r="N28" i="21"/>
  <c r="Z27" i="21"/>
  <c r="Y27" i="21"/>
  <c r="X27" i="21"/>
  <c r="W27" i="21"/>
  <c r="V27" i="21"/>
  <c r="U27" i="21"/>
  <c r="T27" i="21"/>
  <c r="S27" i="21"/>
  <c r="Z25" i="21"/>
  <c r="Y25" i="21"/>
  <c r="X25" i="21"/>
  <c r="W25" i="21"/>
  <c r="V25" i="21"/>
  <c r="U25" i="21"/>
  <c r="T25" i="21"/>
  <c r="S25" i="21"/>
  <c r="Z24" i="21"/>
  <c r="Y24" i="21"/>
  <c r="X24" i="21"/>
  <c r="W24" i="21"/>
  <c r="V24" i="21"/>
  <c r="U24" i="21"/>
  <c r="T24" i="21"/>
  <c r="S24" i="21"/>
  <c r="Z22" i="21"/>
  <c r="Y22" i="21"/>
  <c r="X22" i="21"/>
  <c r="W22" i="21"/>
  <c r="V22" i="21"/>
  <c r="U22" i="21"/>
  <c r="T22" i="21"/>
  <c r="S22" i="21"/>
  <c r="S19" i="21"/>
  <c r="J19" i="21"/>
  <c r="A19" i="21"/>
  <c r="Q14" i="21"/>
  <c r="P14" i="21"/>
  <c r="O14" i="21"/>
  <c r="N14" i="21"/>
  <c r="M14" i="21"/>
  <c r="L14" i="21"/>
  <c r="K14" i="21"/>
  <c r="J14" i="21"/>
  <c r="H14" i="21"/>
  <c r="G14" i="21"/>
  <c r="F14" i="21"/>
  <c r="E14" i="21"/>
  <c r="D14" i="21"/>
  <c r="C14" i="21"/>
  <c r="B14" i="21"/>
  <c r="A14" i="21"/>
  <c r="Q12" i="21"/>
  <c r="P12" i="21"/>
  <c r="O12" i="21"/>
  <c r="N12" i="21"/>
  <c r="M12" i="21"/>
  <c r="L12" i="21"/>
  <c r="K12" i="21"/>
  <c r="J12" i="21"/>
  <c r="H12" i="21"/>
  <c r="G12" i="21"/>
  <c r="F12" i="21"/>
  <c r="E12" i="21"/>
  <c r="D12" i="21"/>
  <c r="C12" i="21"/>
  <c r="B12" i="21"/>
  <c r="A12" i="21"/>
  <c r="Q11" i="21"/>
  <c r="P11" i="21"/>
  <c r="O11" i="21"/>
  <c r="N11" i="21"/>
  <c r="M11" i="21"/>
  <c r="L11" i="21"/>
  <c r="K11" i="21"/>
  <c r="J11" i="21"/>
  <c r="H11" i="21"/>
  <c r="G11" i="21"/>
  <c r="F11" i="21"/>
  <c r="E11" i="21"/>
  <c r="D11" i="21"/>
  <c r="C11" i="21"/>
  <c r="B11" i="21"/>
  <c r="A11" i="21"/>
  <c r="Q9" i="21"/>
  <c r="P9" i="21"/>
  <c r="O9" i="21"/>
  <c r="N9" i="21"/>
  <c r="M9" i="21"/>
  <c r="L9" i="21"/>
  <c r="K9" i="21"/>
  <c r="J9" i="21"/>
  <c r="H9" i="21"/>
  <c r="G9" i="21"/>
  <c r="F9" i="21"/>
  <c r="E9" i="21"/>
  <c r="D9" i="21"/>
  <c r="C9" i="21"/>
  <c r="B9" i="21"/>
  <c r="A9" i="21"/>
  <c r="S6" i="21"/>
  <c r="J6" i="21"/>
  <c r="A6" i="21"/>
  <c r="M5" i="21"/>
  <c r="I5" i="21"/>
  <c r="G5" i="21"/>
  <c r="D5" i="21"/>
  <c r="A5" i="21"/>
  <c r="D2" i="21"/>
  <c r="V41" i="20"/>
  <c r="U41" i="20"/>
  <c r="T41" i="20"/>
  <c r="W40" i="20"/>
  <c r="V40" i="20"/>
  <c r="U40" i="20"/>
  <c r="T40" i="20"/>
  <c r="P40" i="20"/>
  <c r="O40" i="20"/>
  <c r="N40" i="20"/>
  <c r="M40" i="20"/>
  <c r="L40" i="20"/>
  <c r="K40" i="20"/>
  <c r="J40" i="20"/>
  <c r="H40" i="20"/>
  <c r="G40" i="20"/>
  <c r="F40" i="20"/>
  <c r="E40" i="20"/>
  <c r="D40" i="20"/>
  <c r="C40" i="20"/>
  <c r="B40" i="20"/>
  <c r="A40" i="20"/>
  <c r="V39" i="20"/>
  <c r="U39" i="20"/>
  <c r="T39" i="20"/>
  <c r="V38" i="20"/>
  <c r="U38" i="20"/>
  <c r="T38" i="20"/>
  <c r="P38" i="20"/>
  <c r="O38" i="20"/>
  <c r="N38" i="20"/>
  <c r="M38" i="20"/>
  <c r="L38" i="20"/>
  <c r="K38" i="20"/>
  <c r="J38" i="20"/>
  <c r="H38" i="20"/>
  <c r="G38" i="20"/>
  <c r="F38" i="20"/>
  <c r="E38" i="20"/>
  <c r="D38" i="20"/>
  <c r="C38" i="20"/>
  <c r="B38" i="20"/>
  <c r="A38" i="20"/>
  <c r="V37" i="20"/>
  <c r="U37" i="20"/>
  <c r="T37" i="20"/>
  <c r="P37" i="20"/>
  <c r="O37" i="20"/>
  <c r="N37" i="20"/>
  <c r="M37" i="20"/>
  <c r="L37" i="20"/>
  <c r="K37" i="20"/>
  <c r="J37" i="20"/>
  <c r="H37" i="20"/>
  <c r="G37" i="20"/>
  <c r="F37" i="20"/>
  <c r="E37" i="20"/>
  <c r="D37" i="20"/>
  <c r="C37" i="20"/>
  <c r="B37" i="20"/>
  <c r="A37" i="20"/>
  <c r="W35" i="20"/>
  <c r="U35" i="20"/>
  <c r="S35" i="20"/>
  <c r="P35" i="20"/>
  <c r="O35" i="20"/>
  <c r="N35" i="20"/>
  <c r="M35" i="20"/>
  <c r="L35" i="20"/>
  <c r="K35" i="20"/>
  <c r="J35" i="20"/>
  <c r="H35" i="20"/>
  <c r="G35" i="20"/>
  <c r="F35" i="20"/>
  <c r="E35" i="20"/>
  <c r="D35" i="20"/>
  <c r="C35" i="20"/>
  <c r="B35" i="20"/>
  <c r="A35" i="20"/>
  <c r="J32" i="20"/>
  <c r="A32" i="20"/>
  <c r="N28" i="20"/>
  <c r="Z27" i="20"/>
  <c r="Y27" i="20"/>
  <c r="X27" i="20"/>
  <c r="W27" i="20"/>
  <c r="V27" i="20"/>
  <c r="U27" i="20"/>
  <c r="T27" i="20"/>
  <c r="S27" i="20"/>
  <c r="Z25" i="20"/>
  <c r="Y25" i="20"/>
  <c r="X25" i="20"/>
  <c r="W25" i="20"/>
  <c r="V25" i="20"/>
  <c r="U25" i="20"/>
  <c r="T25" i="20"/>
  <c r="S25" i="20"/>
  <c r="Z24" i="20"/>
  <c r="Y24" i="20"/>
  <c r="X24" i="20"/>
  <c r="W24" i="20"/>
  <c r="V24" i="20"/>
  <c r="U24" i="20"/>
  <c r="T24" i="20"/>
  <c r="S24" i="20"/>
  <c r="Z22" i="20"/>
  <c r="Y22" i="20"/>
  <c r="X22" i="20"/>
  <c r="W22" i="20"/>
  <c r="V22" i="20"/>
  <c r="U22" i="20"/>
  <c r="T22" i="20"/>
  <c r="S22" i="20"/>
  <c r="S19" i="20"/>
  <c r="J19" i="20"/>
  <c r="A19" i="20"/>
  <c r="Q14" i="20"/>
  <c r="P14" i="20"/>
  <c r="O14" i="20"/>
  <c r="N14" i="20"/>
  <c r="M14" i="20"/>
  <c r="L14" i="20"/>
  <c r="K14" i="20"/>
  <c r="J14" i="20"/>
  <c r="H14" i="20"/>
  <c r="G14" i="20"/>
  <c r="F14" i="20"/>
  <c r="E14" i="20"/>
  <c r="D14" i="20"/>
  <c r="C14" i="20"/>
  <c r="B14" i="20"/>
  <c r="A14" i="20"/>
  <c r="Q12" i="20"/>
  <c r="P12" i="20"/>
  <c r="O12" i="20"/>
  <c r="N12" i="20"/>
  <c r="M12" i="20"/>
  <c r="L12" i="20"/>
  <c r="K12" i="20"/>
  <c r="J12" i="20"/>
  <c r="H12" i="20"/>
  <c r="G12" i="20"/>
  <c r="F12" i="20"/>
  <c r="E12" i="20"/>
  <c r="D12" i="20"/>
  <c r="C12" i="20"/>
  <c r="B12" i="20"/>
  <c r="A12" i="20"/>
  <c r="Q11" i="20"/>
  <c r="P11" i="20"/>
  <c r="O11" i="20"/>
  <c r="N11" i="20"/>
  <c r="M11" i="20"/>
  <c r="L11" i="20"/>
  <c r="K11" i="20"/>
  <c r="J11" i="20"/>
  <c r="H11" i="20"/>
  <c r="G11" i="20"/>
  <c r="F11" i="20"/>
  <c r="E11" i="20"/>
  <c r="D11" i="20"/>
  <c r="C11" i="20"/>
  <c r="B11" i="20"/>
  <c r="A11" i="20"/>
  <c r="Q9" i="20"/>
  <c r="P9" i="20"/>
  <c r="O9" i="20"/>
  <c r="N9" i="20"/>
  <c r="M9" i="20"/>
  <c r="L9" i="20"/>
  <c r="K9" i="20"/>
  <c r="J9" i="20"/>
  <c r="H9" i="20"/>
  <c r="G9" i="20"/>
  <c r="F9" i="20"/>
  <c r="E9" i="20"/>
  <c r="D9" i="20"/>
  <c r="C9" i="20"/>
  <c r="B9" i="20"/>
  <c r="A9" i="20"/>
  <c r="S6" i="20"/>
  <c r="J6" i="20"/>
  <c r="A6" i="20"/>
  <c r="M5" i="20"/>
  <c r="I5" i="20"/>
  <c r="G5" i="20"/>
  <c r="D5" i="20"/>
  <c r="A5" i="20"/>
  <c r="D2" i="20"/>
  <c r="V41" i="19"/>
  <c r="U41" i="19"/>
  <c r="T41" i="19"/>
  <c r="W40" i="19"/>
  <c r="V40" i="19"/>
  <c r="U40" i="19"/>
  <c r="T40" i="19"/>
  <c r="P40" i="19"/>
  <c r="O40" i="19"/>
  <c r="N40" i="19"/>
  <c r="M40" i="19"/>
  <c r="L40" i="19"/>
  <c r="K40" i="19"/>
  <c r="J40" i="19"/>
  <c r="H40" i="19"/>
  <c r="G40" i="19"/>
  <c r="F40" i="19"/>
  <c r="E40" i="19"/>
  <c r="D40" i="19"/>
  <c r="C40" i="19"/>
  <c r="B40" i="19"/>
  <c r="A40" i="19"/>
  <c r="V39" i="19"/>
  <c r="U39" i="19"/>
  <c r="T39" i="19"/>
  <c r="V38" i="19"/>
  <c r="U38" i="19"/>
  <c r="T38" i="19"/>
  <c r="P38" i="19"/>
  <c r="O38" i="19"/>
  <c r="N38" i="19"/>
  <c r="M38" i="19"/>
  <c r="L38" i="19"/>
  <c r="K38" i="19"/>
  <c r="J38" i="19"/>
  <c r="H38" i="19"/>
  <c r="G38" i="19"/>
  <c r="F38" i="19"/>
  <c r="E38" i="19"/>
  <c r="D38" i="19"/>
  <c r="C38" i="19"/>
  <c r="B38" i="19"/>
  <c r="A38" i="19"/>
  <c r="V37" i="19"/>
  <c r="U37" i="19"/>
  <c r="T37" i="19"/>
  <c r="P37" i="19"/>
  <c r="O37" i="19"/>
  <c r="N37" i="19"/>
  <c r="M37" i="19"/>
  <c r="L37" i="19"/>
  <c r="K37" i="19"/>
  <c r="J37" i="19"/>
  <c r="H37" i="19"/>
  <c r="G37" i="19"/>
  <c r="F37" i="19"/>
  <c r="E37" i="19"/>
  <c r="D37" i="19"/>
  <c r="C37" i="19"/>
  <c r="B37" i="19"/>
  <c r="A37" i="19"/>
  <c r="W35" i="19"/>
  <c r="U35" i="19"/>
  <c r="S35" i="19"/>
  <c r="P35" i="19"/>
  <c r="O35" i="19"/>
  <c r="N35" i="19"/>
  <c r="M35" i="19"/>
  <c r="L35" i="19"/>
  <c r="K35" i="19"/>
  <c r="J35" i="19"/>
  <c r="H35" i="19"/>
  <c r="G35" i="19"/>
  <c r="F35" i="19"/>
  <c r="E35" i="19"/>
  <c r="D35" i="19"/>
  <c r="C35" i="19"/>
  <c r="B35" i="19"/>
  <c r="A35" i="19"/>
  <c r="J32" i="19"/>
  <c r="A32" i="19"/>
  <c r="N28" i="19"/>
  <c r="Z27" i="19"/>
  <c r="Y27" i="19"/>
  <c r="X27" i="19"/>
  <c r="W27" i="19"/>
  <c r="V27" i="19"/>
  <c r="U27" i="19"/>
  <c r="T27" i="19"/>
  <c r="S27" i="19"/>
  <c r="Z25" i="19"/>
  <c r="Y25" i="19"/>
  <c r="X25" i="19"/>
  <c r="W25" i="19"/>
  <c r="V25" i="19"/>
  <c r="U25" i="19"/>
  <c r="T25" i="19"/>
  <c r="S25" i="19"/>
  <c r="Z24" i="19"/>
  <c r="Y24" i="19"/>
  <c r="X24" i="19"/>
  <c r="W24" i="19"/>
  <c r="V24" i="19"/>
  <c r="U24" i="19"/>
  <c r="T24" i="19"/>
  <c r="S24" i="19"/>
  <c r="Z22" i="19"/>
  <c r="Y22" i="19"/>
  <c r="X22" i="19"/>
  <c r="W22" i="19"/>
  <c r="V22" i="19"/>
  <c r="U22" i="19"/>
  <c r="T22" i="19"/>
  <c r="S22" i="19"/>
  <c r="S19" i="19"/>
  <c r="J19" i="19"/>
  <c r="A19" i="19"/>
  <c r="Q14" i="19"/>
  <c r="P14" i="19"/>
  <c r="O14" i="19"/>
  <c r="N14" i="19"/>
  <c r="M14" i="19"/>
  <c r="L14" i="19"/>
  <c r="K14" i="19"/>
  <c r="J14" i="19"/>
  <c r="H14" i="19"/>
  <c r="G14" i="19"/>
  <c r="F14" i="19"/>
  <c r="E14" i="19"/>
  <c r="D14" i="19"/>
  <c r="C14" i="19"/>
  <c r="B14" i="19"/>
  <c r="A14" i="19"/>
  <c r="Q12" i="19"/>
  <c r="P12" i="19"/>
  <c r="O12" i="19"/>
  <c r="N12" i="19"/>
  <c r="M12" i="19"/>
  <c r="L12" i="19"/>
  <c r="K12" i="19"/>
  <c r="J12" i="19"/>
  <c r="H12" i="19"/>
  <c r="G12" i="19"/>
  <c r="F12" i="19"/>
  <c r="E12" i="19"/>
  <c r="D12" i="19"/>
  <c r="C12" i="19"/>
  <c r="B12" i="19"/>
  <c r="A12" i="19"/>
  <c r="Q11" i="19"/>
  <c r="P11" i="19"/>
  <c r="O11" i="19"/>
  <c r="N11" i="19"/>
  <c r="M11" i="19"/>
  <c r="L11" i="19"/>
  <c r="K11" i="19"/>
  <c r="J11" i="19"/>
  <c r="H11" i="19"/>
  <c r="G11" i="19"/>
  <c r="F11" i="19"/>
  <c r="E11" i="19"/>
  <c r="D11" i="19"/>
  <c r="C11" i="19"/>
  <c r="B11" i="19"/>
  <c r="A11" i="19"/>
  <c r="Q9" i="19"/>
  <c r="P9" i="19"/>
  <c r="O9" i="19"/>
  <c r="N9" i="19"/>
  <c r="M9" i="19"/>
  <c r="L9" i="19"/>
  <c r="K9" i="19"/>
  <c r="J9" i="19"/>
  <c r="H9" i="19"/>
  <c r="G9" i="19"/>
  <c r="F9" i="19"/>
  <c r="E9" i="19"/>
  <c r="D9" i="19"/>
  <c r="C9" i="19"/>
  <c r="B9" i="19"/>
  <c r="A9" i="19"/>
  <c r="S6" i="19"/>
  <c r="J6" i="19"/>
  <c r="A6" i="19"/>
  <c r="M5" i="19"/>
  <c r="I5" i="19"/>
  <c r="G5" i="19"/>
  <c r="D5" i="19"/>
  <c r="A5" i="19"/>
  <c r="D2" i="19"/>
  <c r="V41" i="18"/>
  <c r="U41" i="18"/>
  <c r="T41" i="18"/>
  <c r="W40" i="18"/>
  <c r="V40" i="18"/>
  <c r="U40" i="18"/>
  <c r="T40" i="18"/>
  <c r="P40" i="18"/>
  <c r="O40" i="18"/>
  <c r="N40" i="18"/>
  <c r="M40" i="18"/>
  <c r="L40" i="18"/>
  <c r="K40" i="18"/>
  <c r="J40" i="18"/>
  <c r="H40" i="18"/>
  <c r="G40" i="18"/>
  <c r="F40" i="18"/>
  <c r="E40" i="18"/>
  <c r="D40" i="18"/>
  <c r="C40" i="18"/>
  <c r="B40" i="18"/>
  <c r="A40" i="18"/>
  <c r="V39" i="18"/>
  <c r="U39" i="18"/>
  <c r="T39" i="18"/>
  <c r="V38" i="18"/>
  <c r="U38" i="18"/>
  <c r="T38" i="18"/>
  <c r="P38" i="18"/>
  <c r="O38" i="18"/>
  <c r="N38" i="18"/>
  <c r="M38" i="18"/>
  <c r="L38" i="18"/>
  <c r="K38" i="18"/>
  <c r="J38" i="18"/>
  <c r="H38" i="18"/>
  <c r="G38" i="18"/>
  <c r="F38" i="18"/>
  <c r="E38" i="18"/>
  <c r="D38" i="18"/>
  <c r="C38" i="18"/>
  <c r="B38" i="18"/>
  <c r="A38" i="18"/>
  <c r="V37" i="18"/>
  <c r="U37" i="18"/>
  <c r="T37" i="18"/>
  <c r="P37" i="18"/>
  <c r="O37" i="18"/>
  <c r="N37" i="18"/>
  <c r="M37" i="18"/>
  <c r="L37" i="18"/>
  <c r="K37" i="18"/>
  <c r="J37" i="18"/>
  <c r="H37" i="18"/>
  <c r="G37" i="18"/>
  <c r="F37" i="18"/>
  <c r="E37" i="18"/>
  <c r="D37" i="18"/>
  <c r="C37" i="18"/>
  <c r="B37" i="18"/>
  <c r="A37" i="18"/>
  <c r="W35" i="18"/>
  <c r="U35" i="18"/>
  <c r="S35" i="18"/>
  <c r="P35" i="18"/>
  <c r="O35" i="18"/>
  <c r="N35" i="18"/>
  <c r="M35" i="18"/>
  <c r="L35" i="18"/>
  <c r="K35" i="18"/>
  <c r="J35" i="18"/>
  <c r="H35" i="18"/>
  <c r="G35" i="18"/>
  <c r="F35" i="18"/>
  <c r="E35" i="18"/>
  <c r="D35" i="18"/>
  <c r="C35" i="18"/>
  <c r="B35" i="18"/>
  <c r="A35" i="18"/>
  <c r="J32" i="18"/>
  <c r="A32" i="18"/>
  <c r="N28" i="18"/>
  <c r="Z27" i="18"/>
  <c r="Y27" i="18"/>
  <c r="X27" i="18"/>
  <c r="W27" i="18"/>
  <c r="V27" i="18"/>
  <c r="U27" i="18"/>
  <c r="T27" i="18"/>
  <c r="S27" i="18"/>
  <c r="Z25" i="18"/>
  <c r="Y25" i="18"/>
  <c r="X25" i="18"/>
  <c r="W25" i="18"/>
  <c r="V25" i="18"/>
  <c r="U25" i="18"/>
  <c r="T25" i="18"/>
  <c r="S25" i="18"/>
  <c r="Z24" i="18"/>
  <c r="Y24" i="18"/>
  <c r="X24" i="18"/>
  <c r="W24" i="18"/>
  <c r="V24" i="18"/>
  <c r="U24" i="18"/>
  <c r="T24" i="18"/>
  <c r="S24" i="18"/>
  <c r="Z22" i="18"/>
  <c r="Y22" i="18"/>
  <c r="X22" i="18"/>
  <c r="W22" i="18"/>
  <c r="V22" i="18"/>
  <c r="U22" i="18"/>
  <c r="T22" i="18"/>
  <c r="S22" i="18"/>
  <c r="S19" i="18"/>
  <c r="J19" i="18"/>
  <c r="A19" i="18"/>
  <c r="Q14" i="18"/>
  <c r="P14" i="18"/>
  <c r="O14" i="18"/>
  <c r="N14" i="18"/>
  <c r="M14" i="18"/>
  <c r="L14" i="18"/>
  <c r="K14" i="18"/>
  <c r="J14" i="18"/>
  <c r="H14" i="18"/>
  <c r="G14" i="18"/>
  <c r="F14" i="18"/>
  <c r="E14" i="18"/>
  <c r="D14" i="18"/>
  <c r="C14" i="18"/>
  <c r="B14" i="18"/>
  <c r="A14" i="18"/>
  <c r="Q12" i="18"/>
  <c r="P12" i="18"/>
  <c r="O12" i="18"/>
  <c r="N12" i="18"/>
  <c r="M12" i="18"/>
  <c r="L12" i="18"/>
  <c r="K12" i="18"/>
  <c r="J12" i="18"/>
  <c r="H12" i="18"/>
  <c r="G12" i="18"/>
  <c r="F12" i="18"/>
  <c r="E12" i="18"/>
  <c r="D12" i="18"/>
  <c r="C12" i="18"/>
  <c r="B12" i="18"/>
  <c r="A12" i="18"/>
  <c r="Q11" i="18"/>
  <c r="P11" i="18"/>
  <c r="O11" i="18"/>
  <c r="N11" i="18"/>
  <c r="M11" i="18"/>
  <c r="L11" i="18"/>
  <c r="K11" i="18"/>
  <c r="J11" i="18"/>
  <c r="H11" i="18"/>
  <c r="G11" i="18"/>
  <c r="F11" i="18"/>
  <c r="E11" i="18"/>
  <c r="D11" i="18"/>
  <c r="C11" i="18"/>
  <c r="B11" i="18"/>
  <c r="A11" i="18"/>
  <c r="Q9" i="18"/>
  <c r="P9" i="18"/>
  <c r="O9" i="18"/>
  <c r="N9" i="18"/>
  <c r="M9" i="18"/>
  <c r="L9" i="18"/>
  <c r="K9" i="18"/>
  <c r="J9" i="18"/>
  <c r="H9" i="18"/>
  <c r="G9" i="18"/>
  <c r="F9" i="18"/>
  <c r="E9" i="18"/>
  <c r="D9" i="18"/>
  <c r="C9" i="18"/>
  <c r="B9" i="18"/>
  <c r="A9" i="18"/>
  <c r="S6" i="18"/>
  <c r="J6" i="18"/>
  <c r="A6" i="18"/>
  <c r="M5" i="18"/>
  <c r="I5" i="18"/>
  <c r="G5" i="18"/>
  <c r="D5" i="18"/>
  <c r="A5" i="18"/>
  <c r="D2" i="18"/>
  <c r="V41" i="17"/>
  <c r="U41" i="17"/>
  <c r="T41" i="17"/>
  <c r="W40" i="17"/>
  <c r="V40" i="17"/>
  <c r="U40" i="17"/>
  <c r="T40" i="17"/>
  <c r="P40" i="17"/>
  <c r="O40" i="17"/>
  <c r="N40" i="17"/>
  <c r="M40" i="17"/>
  <c r="L40" i="17"/>
  <c r="K40" i="17"/>
  <c r="J40" i="17"/>
  <c r="H40" i="17"/>
  <c r="G40" i="17"/>
  <c r="F40" i="17"/>
  <c r="E40" i="17"/>
  <c r="D40" i="17"/>
  <c r="C40" i="17"/>
  <c r="B40" i="17"/>
  <c r="A40" i="17"/>
  <c r="V39" i="17"/>
  <c r="U39" i="17"/>
  <c r="T39" i="17"/>
  <c r="V38" i="17"/>
  <c r="U38" i="17"/>
  <c r="T38" i="17"/>
  <c r="P38" i="17"/>
  <c r="O38" i="17"/>
  <c r="N38" i="17"/>
  <c r="M38" i="17"/>
  <c r="L38" i="17"/>
  <c r="K38" i="17"/>
  <c r="J38" i="17"/>
  <c r="H38" i="17"/>
  <c r="G38" i="17"/>
  <c r="F38" i="17"/>
  <c r="E38" i="17"/>
  <c r="D38" i="17"/>
  <c r="C38" i="17"/>
  <c r="B38" i="17"/>
  <c r="A38" i="17"/>
  <c r="V37" i="17"/>
  <c r="U37" i="17"/>
  <c r="T37" i="17"/>
  <c r="P37" i="17"/>
  <c r="O37" i="17"/>
  <c r="N37" i="17"/>
  <c r="M37" i="17"/>
  <c r="L37" i="17"/>
  <c r="K37" i="17"/>
  <c r="J37" i="17"/>
  <c r="H37" i="17"/>
  <c r="G37" i="17"/>
  <c r="F37" i="17"/>
  <c r="E37" i="17"/>
  <c r="D37" i="17"/>
  <c r="C37" i="17"/>
  <c r="B37" i="17"/>
  <c r="A37" i="17"/>
  <c r="W35" i="17"/>
  <c r="U35" i="17"/>
  <c r="S35" i="17"/>
  <c r="P35" i="17"/>
  <c r="O35" i="17"/>
  <c r="N35" i="17"/>
  <c r="M35" i="17"/>
  <c r="L35" i="17"/>
  <c r="K35" i="17"/>
  <c r="J35" i="17"/>
  <c r="H35" i="17"/>
  <c r="G35" i="17"/>
  <c r="F35" i="17"/>
  <c r="E35" i="17"/>
  <c r="D35" i="17"/>
  <c r="C35" i="17"/>
  <c r="B35" i="17"/>
  <c r="A35" i="17"/>
  <c r="J32" i="17"/>
  <c r="A32" i="17"/>
  <c r="N28" i="17"/>
  <c r="Z27" i="17"/>
  <c r="Y27" i="17"/>
  <c r="X27" i="17"/>
  <c r="W27" i="17"/>
  <c r="V27" i="17"/>
  <c r="U27" i="17"/>
  <c r="T27" i="17"/>
  <c r="S27" i="17"/>
  <c r="Z25" i="17"/>
  <c r="Y25" i="17"/>
  <c r="X25" i="17"/>
  <c r="W25" i="17"/>
  <c r="V25" i="17"/>
  <c r="U25" i="17"/>
  <c r="T25" i="17"/>
  <c r="S25" i="17"/>
  <c r="Z24" i="17"/>
  <c r="Y24" i="17"/>
  <c r="X24" i="17"/>
  <c r="W24" i="17"/>
  <c r="V24" i="17"/>
  <c r="U24" i="17"/>
  <c r="T24" i="17"/>
  <c r="S24" i="17"/>
  <c r="Z22" i="17"/>
  <c r="Y22" i="17"/>
  <c r="X22" i="17"/>
  <c r="W22" i="17"/>
  <c r="V22" i="17"/>
  <c r="U22" i="17"/>
  <c r="T22" i="17"/>
  <c r="S22" i="17"/>
  <c r="S19" i="17"/>
  <c r="J19" i="17"/>
  <c r="A19" i="17"/>
  <c r="Q14" i="17"/>
  <c r="P14" i="17"/>
  <c r="O14" i="17"/>
  <c r="N14" i="17"/>
  <c r="M14" i="17"/>
  <c r="L14" i="17"/>
  <c r="K14" i="17"/>
  <c r="J14" i="17"/>
  <c r="H14" i="17"/>
  <c r="G14" i="17"/>
  <c r="F14" i="17"/>
  <c r="E14" i="17"/>
  <c r="D14" i="17"/>
  <c r="C14" i="17"/>
  <c r="B14" i="17"/>
  <c r="A14" i="17"/>
  <c r="Q12" i="17"/>
  <c r="P12" i="17"/>
  <c r="O12" i="17"/>
  <c r="N12" i="17"/>
  <c r="M12" i="17"/>
  <c r="L12" i="17"/>
  <c r="K12" i="17"/>
  <c r="J12" i="17"/>
  <c r="H12" i="17"/>
  <c r="G12" i="17"/>
  <c r="F12" i="17"/>
  <c r="E12" i="17"/>
  <c r="D12" i="17"/>
  <c r="C12" i="17"/>
  <c r="B12" i="17"/>
  <c r="A12" i="17"/>
  <c r="Q11" i="17"/>
  <c r="P11" i="17"/>
  <c r="O11" i="17"/>
  <c r="N11" i="17"/>
  <c r="M11" i="17"/>
  <c r="L11" i="17"/>
  <c r="K11" i="17"/>
  <c r="J11" i="17"/>
  <c r="H11" i="17"/>
  <c r="G11" i="17"/>
  <c r="F11" i="17"/>
  <c r="E11" i="17"/>
  <c r="D11" i="17"/>
  <c r="C11" i="17"/>
  <c r="B11" i="17"/>
  <c r="A11" i="17"/>
  <c r="Q9" i="17"/>
  <c r="P9" i="17"/>
  <c r="O9" i="17"/>
  <c r="N9" i="17"/>
  <c r="M9" i="17"/>
  <c r="L9" i="17"/>
  <c r="K9" i="17"/>
  <c r="J9" i="17"/>
  <c r="H9" i="17"/>
  <c r="G9" i="17"/>
  <c r="F9" i="17"/>
  <c r="E9" i="17"/>
  <c r="D9" i="17"/>
  <c r="C9" i="17"/>
  <c r="B9" i="17"/>
  <c r="A9" i="17"/>
  <c r="S6" i="17"/>
  <c r="J6" i="17"/>
  <c r="A6" i="17"/>
  <c r="M5" i="17"/>
  <c r="I5" i="17"/>
  <c r="G5" i="17"/>
  <c r="D5" i="17"/>
  <c r="A5" i="17"/>
  <c r="D2" i="17"/>
  <c r="V41" i="16"/>
  <c r="U41" i="16"/>
  <c r="T41" i="16"/>
  <c r="W40" i="16"/>
  <c r="V40" i="16"/>
  <c r="U40" i="16"/>
  <c r="T40" i="16"/>
  <c r="P40" i="16"/>
  <c r="O40" i="16"/>
  <c r="N40" i="16"/>
  <c r="M40" i="16"/>
  <c r="L40" i="16"/>
  <c r="K40" i="16"/>
  <c r="J40" i="16"/>
  <c r="H40" i="16"/>
  <c r="G40" i="16"/>
  <c r="F40" i="16"/>
  <c r="E40" i="16"/>
  <c r="D40" i="16"/>
  <c r="C40" i="16"/>
  <c r="B40" i="16"/>
  <c r="A40" i="16"/>
  <c r="V39" i="16"/>
  <c r="U39" i="16"/>
  <c r="T39" i="16"/>
  <c r="V38" i="16"/>
  <c r="U38" i="16"/>
  <c r="T38" i="16"/>
  <c r="P38" i="16"/>
  <c r="O38" i="16"/>
  <c r="N38" i="16"/>
  <c r="M38" i="16"/>
  <c r="L38" i="16"/>
  <c r="K38" i="16"/>
  <c r="J38" i="16"/>
  <c r="H38" i="16"/>
  <c r="G38" i="16"/>
  <c r="F38" i="16"/>
  <c r="E38" i="16"/>
  <c r="D38" i="16"/>
  <c r="C38" i="16"/>
  <c r="B38" i="16"/>
  <c r="A38" i="16"/>
  <c r="V37" i="16"/>
  <c r="U37" i="16"/>
  <c r="T37" i="16"/>
  <c r="P37" i="16"/>
  <c r="O37" i="16"/>
  <c r="N37" i="16"/>
  <c r="M37" i="16"/>
  <c r="L37" i="16"/>
  <c r="K37" i="16"/>
  <c r="J37" i="16"/>
  <c r="H37" i="16"/>
  <c r="G37" i="16"/>
  <c r="F37" i="16"/>
  <c r="E37" i="16"/>
  <c r="D37" i="16"/>
  <c r="C37" i="16"/>
  <c r="B37" i="16"/>
  <c r="A37" i="16"/>
  <c r="W35" i="16"/>
  <c r="U35" i="16"/>
  <c r="S35" i="16"/>
  <c r="P35" i="16"/>
  <c r="O35" i="16"/>
  <c r="N35" i="16"/>
  <c r="M35" i="16"/>
  <c r="L35" i="16"/>
  <c r="K35" i="16"/>
  <c r="J35" i="16"/>
  <c r="H35" i="16"/>
  <c r="G35" i="16"/>
  <c r="F35" i="16"/>
  <c r="E35" i="16"/>
  <c r="D35" i="16"/>
  <c r="C35" i="16"/>
  <c r="B35" i="16"/>
  <c r="A35" i="16"/>
  <c r="J32" i="16"/>
  <c r="A32" i="16"/>
  <c r="N28" i="16"/>
  <c r="Z27" i="16"/>
  <c r="Y27" i="16"/>
  <c r="X27" i="16"/>
  <c r="W27" i="16"/>
  <c r="V27" i="16"/>
  <c r="U27" i="16"/>
  <c r="T27" i="16"/>
  <c r="S27" i="16"/>
  <c r="Z25" i="16"/>
  <c r="Y25" i="16"/>
  <c r="X25" i="16"/>
  <c r="W25" i="16"/>
  <c r="V25" i="16"/>
  <c r="U25" i="16"/>
  <c r="T25" i="16"/>
  <c r="S25" i="16"/>
  <c r="Z24" i="16"/>
  <c r="Y24" i="16"/>
  <c r="X24" i="16"/>
  <c r="W24" i="16"/>
  <c r="V24" i="16"/>
  <c r="U24" i="16"/>
  <c r="T24" i="16"/>
  <c r="S24" i="16"/>
  <c r="Z22" i="16"/>
  <c r="Y22" i="16"/>
  <c r="X22" i="16"/>
  <c r="W22" i="16"/>
  <c r="V22" i="16"/>
  <c r="U22" i="16"/>
  <c r="T22" i="16"/>
  <c r="S22" i="16"/>
  <c r="S19" i="16"/>
  <c r="J19" i="16"/>
  <c r="A19" i="16"/>
  <c r="Q14" i="16"/>
  <c r="P14" i="16"/>
  <c r="O14" i="16"/>
  <c r="N14" i="16"/>
  <c r="M14" i="16"/>
  <c r="L14" i="16"/>
  <c r="K14" i="16"/>
  <c r="J14" i="16"/>
  <c r="H14" i="16"/>
  <c r="G14" i="16"/>
  <c r="F14" i="16"/>
  <c r="E14" i="16"/>
  <c r="D14" i="16"/>
  <c r="C14" i="16"/>
  <c r="B14" i="16"/>
  <c r="A14" i="16"/>
  <c r="Q12" i="16"/>
  <c r="P12" i="16"/>
  <c r="O12" i="16"/>
  <c r="N12" i="16"/>
  <c r="M12" i="16"/>
  <c r="L12" i="16"/>
  <c r="K12" i="16"/>
  <c r="J12" i="16"/>
  <c r="H12" i="16"/>
  <c r="G12" i="16"/>
  <c r="F12" i="16"/>
  <c r="E12" i="16"/>
  <c r="D12" i="16"/>
  <c r="C12" i="16"/>
  <c r="B12" i="16"/>
  <c r="A12" i="16"/>
  <c r="Q11" i="16"/>
  <c r="P11" i="16"/>
  <c r="O11" i="16"/>
  <c r="N11" i="16"/>
  <c r="M11" i="16"/>
  <c r="L11" i="16"/>
  <c r="K11" i="16"/>
  <c r="J11" i="16"/>
  <c r="H11" i="16"/>
  <c r="G11" i="16"/>
  <c r="F11" i="16"/>
  <c r="E11" i="16"/>
  <c r="D11" i="16"/>
  <c r="C11" i="16"/>
  <c r="B11" i="16"/>
  <c r="A11" i="16"/>
  <c r="Q9" i="16"/>
  <c r="P9" i="16"/>
  <c r="O9" i="16"/>
  <c r="N9" i="16"/>
  <c r="M9" i="16"/>
  <c r="L9" i="16"/>
  <c r="K9" i="16"/>
  <c r="J9" i="16"/>
  <c r="H9" i="16"/>
  <c r="G9" i="16"/>
  <c r="F9" i="16"/>
  <c r="E9" i="16"/>
  <c r="D9" i="16"/>
  <c r="C9" i="16"/>
  <c r="B9" i="16"/>
  <c r="A9" i="16"/>
  <c r="S6" i="16"/>
  <c r="J6" i="16"/>
  <c r="A6" i="16"/>
  <c r="M5" i="16"/>
  <c r="I5" i="16"/>
  <c r="G5" i="16"/>
  <c r="D5" i="16"/>
  <c r="A5" i="16"/>
  <c r="D2" i="16"/>
  <c r="V41" i="14"/>
  <c r="U41" i="14"/>
  <c r="T41" i="14"/>
  <c r="W40" i="14"/>
  <c r="V40" i="14"/>
  <c r="U40" i="14"/>
  <c r="T40" i="14"/>
  <c r="P40" i="14"/>
  <c r="O40" i="14"/>
  <c r="N40" i="14"/>
  <c r="M40" i="14"/>
  <c r="L40" i="14"/>
  <c r="K40" i="14"/>
  <c r="J40" i="14"/>
  <c r="H40" i="14"/>
  <c r="G40" i="14"/>
  <c r="F40" i="14"/>
  <c r="E40" i="14"/>
  <c r="D40" i="14"/>
  <c r="C40" i="14"/>
  <c r="B40" i="14"/>
  <c r="A40" i="14"/>
  <c r="V39" i="14"/>
  <c r="U39" i="14"/>
  <c r="T39" i="14"/>
  <c r="V38" i="14"/>
  <c r="U38" i="14"/>
  <c r="T38" i="14"/>
  <c r="P38" i="14"/>
  <c r="O38" i="14"/>
  <c r="N38" i="14"/>
  <c r="M38" i="14"/>
  <c r="L38" i="14"/>
  <c r="K38" i="14"/>
  <c r="J38" i="14"/>
  <c r="H38" i="14"/>
  <c r="G38" i="14"/>
  <c r="F38" i="14"/>
  <c r="E38" i="14"/>
  <c r="D38" i="14"/>
  <c r="C38" i="14"/>
  <c r="B38" i="14"/>
  <c r="A38" i="14"/>
  <c r="V37" i="14"/>
  <c r="U37" i="14"/>
  <c r="T37" i="14"/>
  <c r="P37" i="14"/>
  <c r="O37" i="14"/>
  <c r="N37" i="14"/>
  <c r="M37" i="14"/>
  <c r="L37" i="14"/>
  <c r="K37" i="14"/>
  <c r="J37" i="14"/>
  <c r="H37" i="14"/>
  <c r="G37" i="14"/>
  <c r="F37" i="14"/>
  <c r="E37" i="14"/>
  <c r="D37" i="14"/>
  <c r="C37" i="14"/>
  <c r="B37" i="14"/>
  <c r="A37" i="14"/>
  <c r="W35" i="14"/>
  <c r="U35" i="14"/>
  <c r="S35" i="14"/>
  <c r="P35" i="14"/>
  <c r="O35" i="14"/>
  <c r="N35" i="14"/>
  <c r="M35" i="14"/>
  <c r="L35" i="14"/>
  <c r="K35" i="14"/>
  <c r="J35" i="14"/>
  <c r="H35" i="14"/>
  <c r="G35" i="14"/>
  <c r="F35" i="14"/>
  <c r="E35" i="14"/>
  <c r="D35" i="14"/>
  <c r="C35" i="14"/>
  <c r="B35" i="14"/>
  <c r="A35" i="14"/>
  <c r="Z27" i="14"/>
  <c r="Y27" i="14"/>
  <c r="X27" i="14"/>
  <c r="W27" i="14"/>
  <c r="V27" i="14"/>
  <c r="U27" i="14"/>
  <c r="T27" i="14"/>
  <c r="S27" i="14"/>
  <c r="L27" i="14"/>
  <c r="Z25" i="14"/>
  <c r="Y25" i="14"/>
  <c r="X25" i="14"/>
  <c r="W25" i="14"/>
  <c r="V25" i="14"/>
  <c r="U25" i="14"/>
  <c r="T25" i="14"/>
  <c r="S25" i="14"/>
  <c r="M25" i="14"/>
  <c r="L25" i="14"/>
  <c r="K25" i="14"/>
  <c r="Z24" i="14"/>
  <c r="Y24" i="14"/>
  <c r="X24" i="14"/>
  <c r="W24" i="14"/>
  <c r="V24" i="14"/>
  <c r="U24" i="14"/>
  <c r="T24" i="14"/>
  <c r="S24" i="14"/>
  <c r="M24" i="14"/>
  <c r="L24" i="14"/>
  <c r="K24" i="14"/>
  <c r="D24" i="14"/>
  <c r="C24" i="14"/>
  <c r="B24" i="14"/>
  <c r="Z22" i="14"/>
  <c r="Y22" i="14"/>
  <c r="X22" i="14"/>
  <c r="W22" i="14"/>
  <c r="V22" i="14"/>
  <c r="U22" i="14"/>
  <c r="T22" i="14"/>
  <c r="S22" i="14"/>
  <c r="D25" i="14"/>
  <c r="C25" i="14"/>
  <c r="B25" i="14"/>
  <c r="Q14" i="14"/>
  <c r="P14" i="14"/>
  <c r="O14" i="14"/>
  <c r="N14" i="14"/>
  <c r="M14" i="14"/>
  <c r="L14" i="14"/>
  <c r="K14" i="14"/>
  <c r="J14" i="14"/>
  <c r="H14" i="14"/>
  <c r="G14" i="14"/>
  <c r="F14" i="14"/>
  <c r="E14" i="14"/>
  <c r="D14" i="14"/>
  <c r="C14" i="14"/>
  <c r="B14" i="14"/>
  <c r="A14" i="14"/>
  <c r="V12" i="14"/>
  <c r="U12" i="14"/>
  <c r="T12" i="14"/>
  <c r="Q12" i="14"/>
  <c r="P12" i="14"/>
  <c r="O12" i="14"/>
  <c r="N12" i="14"/>
  <c r="M12" i="14"/>
  <c r="L12" i="14"/>
  <c r="K12" i="14"/>
  <c r="J12" i="14"/>
  <c r="H12" i="14"/>
  <c r="G12" i="14"/>
  <c r="F12" i="14"/>
  <c r="E12" i="14"/>
  <c r="D12" i="14"/>
  <c r="C12" i="14"/>
  <c r="B12" i="14"/>
  <c r="A12" i="14"/>
  <c r="V11" i="14"/>
  <c r="U11" i="14"/>
  <c r="T11" i="14"/>
  <c r="Q11" i="14"/>
  <c r="P11" i="14"/>
  <c r="O11" i="14"/>
  <c r="N11" i="14"/>
  <c r="M11" i="14"/>
  <c r="L11" i="14"/>
  <c r="K11" i="14"/>
  <c r="J11" i="14"/>
  <c r="H11" i="14"/>
  <c r="G11" i="14"/>
  <c r="F11" i="14"/>
  <c r="E11" i="14"/>
  <c r="D11" i="14"/>
  <c r="C11" i="14"/>
  <c r="B11" i="14"/>
  <c r="A11" i="14"/>
  <c r="Q9" i="14"/>
  <c r="P9" i="14"/>
  <c r="O9" i="14"/>
  <c r="N9" i="14"/>
  <c r="M9" i="14"/>
  <c r="L9" i="14"/>
  <c r="K9" i="14"/>
  <c r="J9" i="14"/>
  <c r="H9" i="14"/>
  <c r="G9" i="14"/>
  <c r="F9" i="14"/>
  <c r="E9" i="14"/>
  <c r="D9" i="14"/>
  <c r="C9" i="14"/>
  <c r="B9" i="14"/>
  <c r="A9" i="14"/>
  <c r="I5" i="14"/>
  <c r="G5" i="14"/>
  <c r="D5" i="14"/>
  <c r="A5" i="14"/>
  <c r="I46" i="6"/>
  <c r="H46" i="6"/>
  <c r="G46" i="6"/>
  <c r="F46" i="6"/>
  <c r="E46" i="6"/>
  <c r="D46" i="6"/>
  <c r="I45" i="6"/>
  <c r="H45" i="6"/>
  <c r="G45" i="6"/>
  <c r="F45" i="6"/>
  <c r="E45" i="6"/>
  <c r="D45" i="6"/>
  <c r="L44" i="6"/>
  <c r="K44" i="6"/>
  <c r="J44" i="6"/>
  <c r="I44" i="6"/>
  <c r="H44" i="6"/>
  <c r="G44" i="6"/>
  <c r="F44" i="6"/>
  <c r="E44" i="6"/>
  <c r="D44" i="6"/>
  <c r="R43" i="6"/>
  <c r="Q43" i="6"/>
  <c r="P43" i="6"/>
  <c r="O43" i="6"/>
  <c r="N43" i="6"/>
  <c r="M43" i="6"/>
  <c r="L43" i="6"/>
  <c r="K43" i="6"/>
  <c r="J43" i="6"/>
  <c r="C43" i="6"/>
  <c r="B43" i="6"/>
  <c r="R42" i="6"/>
  <c r="Q42" i="6"/>
  <c r="P42" i="6"/>
  <c r="O42" i="6"/>
  <c r="N42" i="6"/>
  <c r="M42" i="6"/>
  <c r="L42" i="6"/>
  <c r="K42" i="6"/>
  <c r="J42" i="6"/>
  <c r="C42" i="6"/>
  <c r="B42" i="6"/>
  <c r="R41" i="6"/>
  <c r="Q41" i="6"/>
  <c r="P41" i="6"/>
  <c r="O41" i="6"/>
  <c r="N41" i="6"/>
  <c r="M41" i="6"/>
  <c r="L41" i="6"/>
  <c r="K41" i="6"/>
  <c r="J41" i="6"/>
  <c r="C41" i="6"/>
  <c r="B41" i="6"/>
  <c r="R40" i="6"/>
  <c r="Q40" i="6"/>
  <c r="P40" i="6"/>
  <c r="O40" i="6"/>
  <c r="N40" i="6"/>
  <c r="M40" i="6"/>
  <c r="L40" i="6"/>
  <c r="K40" i="6"/>
  <c r="J40" i="6"/>
  <c r="C40" i="6"/>
  <c r="B40" i="6"/>
  <c r="R39" i="6"/>
  <c r="Q39" i="6"/>
  <c r="P39" i="6"/>
  <c r="O39" i="6"/>
  <c r="N39" i="6"/>
  <c r="M39" i="6"/>
  <c r="L39" i="6"/>
  <c r="K39" i="6"/>
  <c r="J39" i="6"/>
  <c r="C39" i="6"/>
  <c r="B39" i="6"/>
  <c r="R38" i="6"/>
  <c r="Q38" i="6"/>
  <c r="P38" i="6"/>
  <c r="O38" i="6"/>
  <c r="N38" i="6"/>
  <c r="M38" i="6"/>
  <c r="L38" i="6"/>
  <c r="K38" i="6"/>
  <c r="J38" i="6"/>
  <c r="C38" i="6"/>
  <c r="B38" i="6"/>
  <c r="R37" i="6"/>
  <c r="Q37" i="6"/>
  <c r="P37" i="6"/>
  <c r="O37" i="6"/>
  <c r="N37" i="6"/>
  <c r="M37" i="6"/>
  <c r="L37" i="6"/>
  <c r="K37" i="6"/>
  <c r="J37" i="6"/>
  <c r="C37" i="6"/>
  <c r="B37" i="6"/>
  <c r="R36" i="6"/>
  <c r="Q36" i="6"/>
  <c r="P36" i="6"/>
  <c r="O36" i="6"/>
  <c r="N36" i="6"/>
  <c r="M36" i="6"/>
  <c r="L36" i="6"/>
  <c r="K36" i="6"/>
  <c r="J36" i="6"/>
  <c r="C36" i="6"/>
  <c r="B36" i="6"/>
  <c r="R35" i="6"/>
  <c r="Q35" i="6"/>
  <c r="P35" i="6"/>
  <c r="O35" i="6"/>
  <c r="N35" i="6"/>
  <c r="M35" i="6"/>
  <c r="L35" i="6"/>
  <c r="K35" i="6"/>
  <c r="J35" i="6"/>
  <c r="C35" i="6"/>
  <c r="B35" i="6"/>
  <c r="R34" i="6"/>
  <c r="Q34" i="6"/>
  <c r="P34" i="6"/>
  <c r="O34" i="6"/>
  <c r="N34" i="6"/>
  <c r="M34" i="6"/>
  <c r="L34" i="6"/>
  <c r="K34" i="6"/>
  <c r="J34" i="6"/>
  <c r="C34" i="6"/>
  <c r="B34" i="6"/>
  <c r="R33" i="6"/>
  <c r="Q33" i="6"/>
  <c r="P33" i="6"/>
  <c r="O33" i="6"/>
  <c r="N33" i="6"/>
  <c r="M33" i="6"/>
  <c r="L33" i="6"/>
  <c r="K33" i="6"/>
  <c r="J33" i="6"/>
  <c r="C33" i="6"/>
  <c r="B33" i="6"/>
  <c r="R32" i="6"/>
  <c r="Q32" i="6"/>
  <c r="P32" i="6"/>
  <c r="O32" i="6"/>
  <c r="N32" i="6"/>
  <c r="M32" i="6"/>
  <c r="L32" i="6"/>
  <c r="K32" i="6"/>
  <c r="J32" i="6"/>
  <c r="C32" i="6"/>
  <c r="B32" i="6"/>
  <c r="R31" i="6"/>
  <c r="Q31" i="6"/>
  <c r="P31" i="6"/>
  <c r="O31" i="6"/>
  <c r="N31" i="6"/>
  <c r="M31" i="6"/>
  <c r="L31" i="6"/>
  <c r="K31" i="6"/>
  <c r="J31" i="6"/>
  <c r="C31" i="6"/>
  <c r="B31" i="6"/>
  <c r="R30" i="6"/>
  <c r="Q30" i="6"/>
  <c r="P30" i="6"/>
  <c r="O30" i="6"/>
  <c r="N30" i="6"/>
  <c r="M30" i="6"/>
  <c r="L30" i="6"/>
  <c r="K30" i="6"/>
  <c r="J30" i="6"/>
  <c r="C30" i="6"/>
  <c r="B30" i="6"/>
  <c r="R29" i="6"/>
  <c r="Q29" i="6"/>
  <c r="P29" i="6"/>
  <c r="O29" i="6"/>
  <c r="N29" i="6"/>
  <c r="M29" i="6"/>
  <c r="L29" i="6"/>
  <c r="K29" i="6"/>
  <c r="J29" i="6"/>
  <c r="C29" i="6"/>
  <c r="B29" i="6"/>
  <c r="R28" i="6"/>
  <c r="Q28" i="6"/>
  <c r="P28" i="6"/>
  <c r="O28" i="6"/>
  <c r="N28" i="6"/>
  <c r="M28" i="6"/>
  <c r="L28" i="6"/>
  <c r="K28" i="6"/>
  <c r="J28" i="6"/>
  <c r="C28" i="6"/>
  <c r="B28" i="6"/>
  <c r="R27" i="6"/>
  <c r="Q27" i="6"/>
  <c r="P27" i="6"/>
  <c r="O27" i="6"/>
  <c r="N27" i="6"/>
  <c r="M27" i="6"/>
  <c r="L27" i="6"/>
  <c r="K27" i="6"/>
  <c r="J27" i="6"/>
  <c r="C27" i="6"/>
  <c r="B27" i="6"/>
  <c r="R26" i="6"/>
  <c r="Q26" i="6"/>
  <c r="P26" i="6"/>
  <c r="O26" i="6"/>
  <c r="N26" i="6"/>
  <c r="M26" i="6"/>
  <c r="L26" i="6"/>
  <c r="K26" i="6"/>
  <c r="J26" i="6"/>
  <c r="C26" i="6"/>
  <c r="B26" i="6"/>
  <c r="R25" i="6"/>
  <c r="Q25" i="6"/>
  <c r="P25" i="6"/>
  <c r="O25" i="6"/>
  <c r="N25" i="6"/>
  <c r="M25" i="6"/>
  <c r="L25" i="6"/>
  <c r="K25" i="6"/>
  <c r="J25" i="6"/>
  <c r="C25" i="6"/>
  <c r="B25" i="6"/>
  <c r="R24" i="6"/>
  <c r="Q24" i="6"/>
  <c r="P24" i="6"/>
  <c r="O24" i="6"/>
  <c r="N24" i="6"/>
  <c r="M24" i="6"/>
  <c r="L24" i="6"/>
  <c r="K24" i="6"/>
  <c r="J24" i="6"/>
  <c r="C24" i="6"/>
  <c r="B24" i="6"/>
  <c r="R23" i="6"/>
  <c r="Q23" i="6"/>
  <c r="P23" i="6"/>
  <c r="O23" i="6"/>
  <c r="N23" i="6"/>
  <c r="M23" i="6"/>
  <c r="L23" i="6"/>
  <c r="K23" i="6"/>
  <c r="J23" i="6"/>
  <c r="C23" i="6"/>
  <c r="B23" i="6"/>
  <c r="R22" i="6"/>
  <c r="Q22" i="6"/>
  <c r="P22" i="6"/>
  <c r="O22" i="6"/>
  <c r="N22" i="6"/>
  <c r="M22" i="6"/>
  <c r="L22" i="6"/>
  <c r="K22" i="6"/>
  <c r="J22" i="6"/>
  <c r="C22" i="6"/>
  <c r="B22" i="6"/>
  <c r="R21" i="6"/>
  <c r="Q21" i="6"/>
  <c r="P21" i="6"/>
  <c r="O21" i="6"/>
  <c r="N21" i="6"/>
  <c r="M21" i="6"/>
  <c r="L21" i="6"/>
  <c r="K21" i="6"/>
  <c r="J21" i="6"/>
  <c r="C21" i="6"/>
  <c r="B21" i="6"/>
  <c r="R20" i="6"/>
  <c r="Q20" i="6"/>
  <c r="P20" i="6"/>
  <c r="O20" i="6"/>
  <c r="N20" i="6"/>
  <c r="M20" i="6"/>
  <c r="L20" i="6"/>
  <c r="K20" i="6"/>
  <c r="J20" i="6"/>
  <c r="C20" i="6"/>
  <c r="B20" i="6"/>
  <c r="R19" i="6"/>
  <c r="Q19" i="6"/>
  <c r="P19" i="6"/>
  <c r="O19" i="6"/>
  <c r="N19" i="6"/>
  <c r="M19" i="6"/>
  <c r="L19" i="6"/>
  <c r="K19" i="6"/>
  <c r="J19" i="6"/>
  <c r="C19" i="6"/>
  <c r="B19" i="6"/>
  <c r="R18" i="6"/>
  <c r="Q18" i="6"/>
  <c r="P18" i="6"/>
  <c r="O18" i="6"/>
  <c r="N18" i="6"/>
  <c r="M18" i="6"/>
  <c r="L18" i="6"/>
  <c r="K18" i="6"/>
  <c r="J18" i="6"/>
  <c r="C18" i="6"/>
  <c r="B18" i="6"/>
  <c r="R17" i="6"/>
  <c r="Q17" i="6"/>
  <c r="P17" i="6"/>
  <c r="O17" i="6"/>
  <c r="N17" i="6"/>
  <c r="M17" i="6"/>
  <c r="L17" i="6"/>
  <c r="K17" i="6"/>
  <c r="J17" i="6"/>
  <c r="C17" i="6"/>
  <c r="B17" i="6"/>
  <c r="R16" i="6"/>
  <c r="Q16" i="6"/>
  <c r="P16" i="6"/>
  <c r="O16" i="6"/>
  <c r="N16" i="6"/>
  <c r="M16" i="6"/>
  <c r="L16" i="6"/>
  <c r="K16" i="6"/>
  <c r="J16" i="6"/>
  <c r="C16" i="6"/>
  <c r="B16" i="6"/>
  <c r="R15" i="6"/>
  <c r="Q15" i="6"/>
  <c r="P15" i="6"/>
  <c r="O15" i="6"/>
  <c r="N15" i="6"/>
  <c r="M15" i="6"/>
  <c r="L15" i="6"/>
  <c r="K15" i="6"/>
  <c r="J15" i="6"/>
  <c r="C15" i="6"/>
  <c r="B15" i="6"/>
  <c r="R14" i="6"/>
  <c r="Q14" i="6"/>
  <c r="P14" i="6"/>
  <c r="O14" i="6"/>
  <c r="N14" i="6"/>
  <c r="M14" i="6"/>
  <c r="L14" i="6"/>
  <c r="K14" i="6"/>
  <c r="J14" i="6"/>
  <c r="C14" i="6"/>
  <c r="B14" i="6"/>
  <c r="R13" i="6"/>
  <c r="Q13" i="6"/>
  <c r="P13" i="6"/>
  <c r="O13" i="6"/>
  <c r="N13" i="6"/>
  <c r="M13" i="6"/>
  <c r="L13" i="6"/>
  <c r="K13" i="6"/>
  <c r="J13" i="6"/>
  <c r="C13" i="6"/>
  <c r="B13" i="6"/>
  <c r="R12" i="6"/>
  <c r="Q12" i="6"/>
  <c r="P12" i="6"/>
  <c r="O12" i="6"/>
  <c r="N12" i="6"/>
  <c r="M12" i="6"/>
  <c r="L12" i="6"/>
  <c r="K12" i="6"/>
  <c r="J12" i="6"/>
  <c r="C12" i="6"/>
  <c r="B12" i="6"/>
  <c r="R11" i="6"/>
  <c r="Q11" i="6"/>
  <c r="P11" i="6"/>
  <c r="O11" i="6"/>
  <c r="N11" i="6"/>
  <c r="M11" i="6"/>
  <c r="L11" i="6"/>
  <c r="K11" i="6"/>
  <c r="J11" i="6"/>
  <c r="C11" i="6"/>
  <c r="B11" i="6"/>
  <c r="R10" i="6"/>
  <c r="Q10" i="6"/>
  <c r="P10" i="6"/>
  <c r="O10" i="6"/>
  <c r="N10" i="6"/>
  <c r="M10" i="6"/>
  <c r="L10" i="6"/>
  <c r="K10" i="6"/>
  <c r="J10" i="6"/>
  <c r="C10" i="6"/>
  <c r="B10" i="6"/>
  <c r="R9" i="6"/>
  <c r="Q9" i="6"/>
  <c r="P9" i="6"/>
  <c r="O9" i="6"/>
  <c r="N9" i="6"/>
  <c r="M9" i="6"/>
  <c r="L9" i="6"/>
  <c r="K9" i="6"/>
  <c r="J9" i="6"/>
  <c r="C9" i="6"/>
  <c r="B9" i="6"/>
  <c r="F6" i="6"/>
  <c r="D6" i="6"/>
  <c r="A6" i="6"/>
  <c r="K47" i="5"/>
  <c r="J47" i="5"/>
  <c r="I47" i="5"/>
  <c r="H47" i="5"/>
  <c r="G47" i="5"/>
  <c r="F47" i="5"/>
  <c r="E47" i="5"/>
  <c r="D47" i="5"/>
  <c r="K46" i="5"/>
  <c r="J46" i="5"/>
  <c r="I46" i="5"/>
  <c r="H46" i="5"/>
  <c r="G46" i="5"/>
  <c r="F46" i="5"/>
  <c r="E46" i="5"/>
  <c r="K45" i="5"/>
  <c r="J45" i="5"/>
  <c r="I45" i="5"/>
  <c r="H45" i="5"/>
  <c r="G45" i="5"/>
  <c r="F45" i="5"/>
  <c r="E45" i="5"/>
  <c r="D45" i="5"/>
  <c r="X44" i="5"/>
  <c r="W44" i="5"/>
  <c r="V44" i="5"/>
  <c r="U44" i="5"/>
  <c r="T44" i="5"/>
  <c r="S44" i="5"/>
  <c r="R44" i="5"/>
  <c r="Q44" i="5"/>
  <c r="N44" i="5"/>
  <c r="M44" i="5"/>
  <c r="L44" i="5"/>
  <c r="K44" i="5"/>
  <c r="J44" i="5"/>
  <c r="I44" i="5"/>
  <c r="H44" i="5"/>
  <c r="G44" i="5"/>
  <c r="F44" i="5"/>
  <c r="E44" i="5"/>
  <c r="D44" i="5"/>
  <c r="AF43" i="5"/>
  <c r="AE43" i="5"/>
  <c r="AD43" i="5"/>
  <c r="AC43" i="5"/>
  <c r="AB43" i="5"/>
  <c r="AA43" i="5"/>
  <c r="Z43" i="5"/>
  <c r="Y43" i="5"/>
  <c r="N43" i="5"/>
  <c r="M43" i="5"/>
  <c r="L43" i="5"/>
  <c r="K43" i="5"/>
  <c r="J43" i="5"/>
  <c r="I43" i="5"/>
  <c r="H43" i="5"/>
  <c r="G43" i="5"/>
  <c r="F43" i="5"/>
  <c r="E43" i="5"/>
  <c r="D43" i="5"/>
  <c r="C43" i="5"/>
  <c r="B43" i="5"/>
  <c r="AF42" i="5"/>
  <c r="AE42" i="5"/>
  <c r="AD42" i="5"/>
  <c r="AC42" i="5"/>
  <c r="AB42" i="5"/>
  <c r="AA42" i="5"/>
  <c r="Z42" i="5"/>
  <c r="Y42" i="5"/>
  <c r="N42" i="5"/>
  <c r="M42" i="5"/>
  <c r="L42" i="5"/>
  <c r="K42" i="5"/>
  <c r="J42" i="5"/>
  <c r="I42" i="5"/>
  <c r="H42" i="5"/>
  <c r="G42" i="5"/>
  <c r="F42" i="5"/>
  <c r="E42" i="5"/>
  <c r="D42" i="5"/>
  <c r="C42" i="5"/>
  <c r="B42" i="5"/>
  <c r="AF41" i="5"/>
  <c r="AE41" i="5"/>
  <c r="AD41" i="5"/>
  <c r="AC41" i="5"/>
  <c r="AB41" i="5"/>
  <c r="AA41" i="5"/>
  <c r="Z41" i="5"/>
  <c r="Y41" i="5"/>
  <c r="N41" i="5"/>
  <c r="M41" i="5"/>
  <c r="L41" i="5"/>
  <c r="K41" i="5"/>
  <c r="J41" i="5"/>
  <c r="I41" i="5"/>
  <c r="H41" i="5"/>
  <c r="G41" i="5"/>
  <c r="F41" i="5"/>
  <c r="E41" i="5"/>
  <c r="D41" i="5"/>
  <c r="C41" i="5"/>
  <c r="B41" i="5"/>
  <c r="AF40" i="5"/>
  <c r="AE40" i="5"/>
  <c r="AD40" i="5"/>
  <c r="AC40" i="5"/>
  <c r="AB40" i="5"/>
  <c r="AA40" i="5"/>
  <c r="Z40" i="5"/>
  <c r="Y40" i="5"/>
  <c r="N40" i="5"/>
  <c r="M40" i="5"/>
  <c r="L40" i="5"/>
  <c r="K40" i="5"/>
  <c r="J40" i="5"/>
  <c r="I40" i="5"/>
  <c r="H40" i="5"/>
  <c r="G40" i="5"/>
  <c r="F40" i="5"/>
  <c r="E40" i="5"/>
  <c r="D40" i="5"/>
  <c r="C40" i="5"/>
  <c r="B40" i="5"/>
  <c r="AF39" i="5"/>
  <c r="AE39" i="5"/>
  <c r="AD39" i="5"/>
  <c r="AC39" i="5"/>
  <c r="AB39" i="5"/>
  <c r="AA39" i="5"/>
  <c r="Z39" i="5"/>
  <c r="Y39" i="5"/>
  <c r="N39" i="5"/>
  <c r="M39" i="5"/>
  <c r="L39" i="5"/>
  <c r="K39" i="5"/>
  <c r="J39" i="5"/>
  <c r="I39" i="5"/>
  <c r="H39" i="5"/>
  <c r="G39" i="5"/>
  <c r="F39" i="5"/>
  <c r="E39" i="5"/>
  <c r="D39" i="5"/>
  <c r="C39" i="5"/>
  <c r="B39" i="5"/>
  <c r="AF38" i="5"/>
  <c r="AE38" i="5"/>
  <c r="AD38" i="5"/>
  <c r="AC38" i="5"/>
  <c r="AB38" i="5"/>
  <c r="AA38" i="5"/>
  <c r="Z38" i="5"/>
  <c r="Y38" i="5"/>
  <c r="N38" i="5"/>
  <c r="M38" i="5"/>
  <c r="L38" i="5"/>
  <c r="K38" i="5"/>
  <c r="J38" i="5"/>
  <c r="I38" i="5"/>
  <c r="H38" i="5"/>
  <c r="G38" i="5"/>
  <c r="F38" i="5"/>
  <c r="E38" i="5"/>
  <c r="D38" i="5"/>
  <c r="C38" i="5"/>
  <c r="B38" i="5"/>
  <c r="AF37" i="5"/>
  <c r="AE37" i="5"/>
  <c r="AD37" i="5"/>
  <c r="AC37" i="5"/>
  <c r="AB37" i="5"/>
  <c r="AA37" i="5"/>
  <c r="Z37" i="5"/>
  <c r="Y37" i="5"/>
  <c r="N37" i="5"/>
  <c r="M37" i="5"/>
  <c r="L37" i="5"/>
  <c r="K37" i="5"/>
  <c r="J37" i="5"/>
  <c r="I37" i="5"/>
  <c r="H37" i="5"/>
  <c r="G37" i="5"/>
  <c r="F37" i="5"/>
  <c r="E37" i="5"/>
  <c r="D37" i="5"/>
  <c r="C37" i="5"/>
  <c r="B37" i="5"/>
  <c r="AF36" i="5"/>
  <c r="AE36" i="5"/>
  <c r="AD36" i="5"/>
  <c r="AC36" i="5"/>
  <c r="AB36" i="5"/>
  <c r="AA36" i="5"/>
  <c r="Z36" i="5"/>
  <c r="Y36" i="5"/>
  <c r="N36" i="5"/>
  <c r="M36" i="5"/>
  <c r="L36" i="5"/>
  <c r="K36" i="5"/>
  <c r="J36" i="5"/>
  <c r="I36" i="5"/>
  <c r="H36" i="5"/>
  <c r="G36" i="5"/>
  <c r="F36" i="5"/>
  <c r="E36" i="5"/>
  <c r="D36" i="5"/>
  <c r="C36" i="5"/>
  <c r="B36" i="5"/>
  <c r="AF35" i="5"/>
  <c r="AE35" i="5"/>
  <c r="AD35" i="5"/>
  <c r="AC35" i="5"/>
  <c r="AB35" i="5"/>
  <c r="AA35" i="5"/>
  <c r="Z35" i="5"/>
  <c r="Y35" i="5"/>
  <c r="N35" i="5"/>
  <c r="M35" i="5"/>
  <c r="L35" i="5"/>
  <c r="K35" i="5"/>
  <c r="J35" i="5"/>
  <c r="I35" i="5"/>
  <c r="H35" i="5"/>
  <c r="G35" i="5"/>
  <c r="F35" i="5"/>
  <c r="E35" i="5"/>
  <c r="D35" i="5"/>
  <c r="C35" i="5"/>
  <c r="B35" i="5"/>
  <c r="AF34" i="5"/>
  <c r="AE34" i="5"/>
  <c r="AD34" i="5"/>
  <c r="AC34" i="5"/>
  <c r="AB34" i="5"/>
  <c r="AA34" i="5"/>
  <c r="Z34" i="5"/>
  <c r="Y34" i="5"/>
  <c r="N34" i="5"/>
  <c r="M34" i="5"/>
  <c r="L34" i="5"/>
  <c r="K34" i="5"/>
  <c r="J34" i="5"/>
  <c r="I34" i="5"/>
  <c r="H34" i="5"/>
  <c r="G34" i="5"/>
  <c r="F34" i="5"/>
  <c r="E34" i="5"/>
  <c r="D34" i="5"/>
  <c r="C34" i="5"/>
  <c r="B34" i="5"/>
  <c r="AF33" i="5"/>
  <c r="AE33" i="5"/>
  <c r="AD33" i="5"/>
  <c r="AC33" i="5"/>
  <c r="AB33" i="5"/>
  <c r="AA33" i="5"/>
  <c r="Z33" i="5"/>
  <c r="Y33" i="5"/>
  <c r="N33" i="5"/>
  <c r="M33" i="5"/>
  <c r="L33" i="5"/>
  <c r="K33" i="5"/>
  <c r="J33" i="5"/>
  <c r="I33" i="5"/>
  <c r="H33" i="5"/>
  <c r="G33" i="5"/>
  <c r="F33" i="5"/>
  <c r="E33" i="5"/>
  <c r="D33" i="5"/>
  <c r="C33" i="5"/>
  <c r="B33" i="5"/>
  <c r="AF32" i="5"/>
  <c r="AE32" i="5"/>
  <c r="AD32" i="5"/>
  <c r="AC32" i="5"/>
  <c r="AB32" i="5"/>
  <c r="AA32" i="5"/>
  <c r="Z32" i="5"/>
  <c r="Y32" i="5"/>
  <c r="N32" i="5"/>
  <c r="M32" i="5"/>
  <c r="L32" i="5"/>
  <c r="K32" i="5"/>
  <c r="J32" i="5"/>
  <c r="I32" i="5"/>
  <c r="H32" i="5"/>
  <c r="G32" i="5"/>
  <c r="F32" i="5"/>
  <c r="E32" i="5"/>
  <c r="D32" i="5"/>
  <c r="C32" i="5"/>
  <c r="B32" i="5"/>
  <c r="AF31" i="5"/>
  <c r="AE31" i="5"/>
  <c r="AD31" i="5"/>
  <c r="AC31" i="5"/>
  <c r="AB31" i="5"/>
  <c r="AA31" i="5"/>
  <c r="Z31" i="5"/>
  <c r="Y31" i="5"/>
  <c r="N31" i="5"/>
  <c r="M31" i="5"/>
  <c r="L31" i="5"/>
  <c r="K31" i="5"/>
  <c r="J31" i="5"/>
  <c r="I31" i="5"/>
  <c r="H31" i="5"/>
  <c r="G31" i="5"/>
  <c r="F31" i="5"/>
  <c r="E31" i="5"/>
  <c r="D31" i="5"/>
  <c r="C31" i="5"/>
  <c r="B31" i="5"/>
  <c r="AF30" i="5"/>
  <c r="AE30" i="5"/>
  <c r="AD30" i="5"/>
  <c r="AC30" i="5"/>
  <c r="AB30" i="5"/>
  <c r="AA30" i="5"/>
  <c r="Z30" i="5"/>
  <c r="Y30" i="5"/>
  <c r="N30" i="5"/>
  <c r="M30" i="5"/>
  <c r="L30" i="5"/>
  <c r="K30" i="5"/>
  <c r="J30" i="5"/>
  <c r="I30" i="5"/>
  <c r="H30" i="5"/>
  <c r="G30" i="5"/>
  <c r="F30" i="5"/>
  <c r="E30" i="5"/>
  <c r="D30" i="5"/>
  <c r="C30" i="5"/>
  <c r="B30" i="5"/>
  <c r="AF29" i="5"/>
  <c r="AE29" i="5"/>
  <c r="AD29" i="5"/>
  <c r="AC29" i="5"/>
  <c r="AB29" i="5"/>
  <c r="AA29" i="5"/>
  <c r="Z29" i="5"/>
  <c r="Y29" i="5"/>
  <c r="N29" i="5"/>
  <c r="M29" i="5"/>
  <c r="L29" i="5"/>
  <c r="K29" i="5"/>
  <c r="J29" i="5"/>
  <c r="I29" i="5"/>
  <c r="H29" i="5"/>
  <c r="G29" i="5"/>
  <c r="F29" i="5"/>
  <c r="E29" i="5"/>
  <c r="D29" i="5"/>
  <c r="C29" i="5"/>
  <c r="B29" i="5"/>
  <c r="AF28" i="5"/>
  <c r="AE28" i="5"/>
  <c r="AD28" i="5"/>
  <c r="AC28" i="5"/>
  <c r="AB28" i="5"/>
  <c r="AA28" i="5"/>
  <c r="Z28" i="5"/>
  <c r="Y28" i="5"/>
  <c r="N28" i="5"/>
  <c r="M28" i="5"/>
  <c r="L28" i="5"/>
  <c r="K28" i="5"/>
  <c r="J28" i="5"/>
  <c r="I28" i="5"/>
  <c r="H28" i="5"/>
  <c r="G28" i="5"/>
  <c r="F28" i="5"/>
  <c r="E28" i="5"/>
  <c r="D28" i="5"/>
  <c r="C28" i="5"/>
  <c r="B28" i="5"/>
  <c r="AF27" i="5"/>
  <c r="AE27" i="5"/>
  <c r="AD27" i="5"/>
  <c r="AC27" i="5"/>
  <c r="AB27" i="5"/>
  <c r="AA27" i="5"/>
  <c r="Z27" i="5"/>
  <c r="Y27" i="5"/>
  <c r="N27" i="5"/>
  <c r="M27" i="5"/>
  <c r="L27" i="5"/>
  <c r="K27" i="5"/>
  <c r="J27" i="5"/>
  <c r="I27" i="5"/>
  <c r="H27" i="5"/>
  <c r="G27" i="5"/>
  <c r="F27" i="5"/>
  <c r="E27" i="5"/>
  <c r="D27" i="5"/>
  <c r="C27" i="5"/>
  <c r="B27" i="5"/>
  <c r="AF26" i="5"/>
  <c r="AE26" i="5"/>
  <c r="AD26" i="5"/>
  <c r="AC26" i="5"/>
  <c r="AB26" i="5"/>
  <c r="AA26" i="5"/>
  <c r="Z26" i="5"/>
  <c r="Y26" i="5"/>
  <c r="N26" i="5"/>
  <c r="M26" i="5"/>
  <c r="L26" i="5"/>
  <c r="K26" i="5"/>
  <c r="J26" i="5"/>
  <c r="I26" i="5"/>
  <c r="H26" i="5"/>
  <c r="G26" i="5"/>
  <c r="F26" i="5"/>
  <c r="E26" i="5"/>
  <c r="D26" i="5"/>
  <c r="C26" i="5"/>
  <c r="B26" i="5"/>
  <c r="AF25" i="5"/>
  <c r="AE25" i="5"/>
  <c r="AD25" i="5"/>
  <c r="AC25" i="5"/>
  <c r="AB25" i="5"/>
  <c r="AA25" i="5"/>
  <c r="Z25" i="5"/>
  <c r="Y25" i="5"/>
  <c r="N25" i="5"/>
  <c r="M25" i="5"/>
  <c r="L25" i="5"/>
  <c r="K25" i="5"/>
  <c r="J25" i="5"/>
  <c r="I25" i="5"/>
  <c r="H25" i="5"/>
  <c r="G25" i="5"/>
  <c r="F25" i="5"/>
  <c r="E25" i="5"/>
  <c r="D25" i="5"/>
  <c r="C25" i="5"/>
  <c r="B25" i="5"/>
  <c r="AF24" i="5"/>
  <c r="AE24" i="5"/>
  <c r="AD24" i="5"/>
  <c r="AC24" i="5"/>
  <c r="AB24" i="5"/>
  <c r="AA24" i="5"/>
  <c r="Z24" i="5"/>
  <c r="Y24" i="5"/>
  <c r="N24" i="5"/>
  <c r="M24" i="5"/>
  <c r="L24" i="5"/>
  <c r="K24" i="5"/>
  <c r="J24" i="5"/>
  <c r="I24" i="5"/>
  <c r="H24" i="5"/>
  <c r="G24" i="5"/>
  <c r="F24" i="5"/>
  <c r="E24" i="5"/>
  <c r="D24" i="5"/>
  <c r="C24" i="5"/>
  <c r="B24" i="5"/>
  <c r="AF23" i="5"/>
  <c r="AE23" i="5"/>
  <c r="AD23" i="5"/>
  <c r="AC23" i="5"/>
  <c r="AB23" i="5"/>
  <c r="AA23" i="5"/>
  <c r="Z23" i="5"/>
  <c r="Y23" i="5"/>
  <c r="N23" i="5"/>
  <c r="M23" i="5"/>
  <c r="L23" i="5"/>
  <c r="K23" i="5"/>
  <c r="J23" i="5"/>
  <c r="I23" i="5"/>
  <c r="H23" i="5"/>
  <c r="G23" i="5"/>
  <c r="F23" i="5"/>
  <c r="E23" i="5"/>
  <c r="D23" i="5"/>
  <c r="C23" i="5"/>
  <c r="B23" i="5"/>
  <c r="AF22" i="5"/>
  <c r="AE22" i="5"/>
  <c r="AD22" i="5"/>
  <c r="AC22" i="5"/>
  <c r="AB22" i="5"/>
  <c r="AA22" i="5"/>
  <c r="Z22" i="5"/>
  <c r="Y22" i="5"/>
  <c r="N22" i="5"/>
  <c r="M22" i="5"/>
  <c r="L22" i="5"/>
  <c r="K22" i="5"/>
  <c r="J22" i="5"/>
  <c r="I22" i="5"/>
  <c r="H22" i="5"/>
  <c r="G22" i="5"/>
  <c r="F22" i="5"/>
  <c r="E22" i="5"/>
  <c r="D22" i="5"/>
  <c r="C22" i="5"/>
  <c r="B22" i="5"/>
  <c r="AF21" i="5"/>
  <c r="AE21" i="5"/>
  <c r="AD21" i="5"/>
  <c r="AC21" i="5"/>
  <c r="AB21" i="5"/>
  <c r="AA21" i="5"/>
  <c r="Z21" i="5"/>
  <c r="Y21" i="5"/>
  <c r="N21" i="5"/>
  <c r="M21" i="5"/>
  <c r="L21" i="5"/>
  <c r="K21" i="5"/>
  <c r="J21" i="5"/>
  <c r="I21" i="5"/>
  <c r="H21" i="5"/>
  <c r="G21" i="5"/>
  <c r="F21" i="5"/>
  <c r="E21" i="5"/>
  <c r="D21" i="5"/>
  <c r="C21" i="5"/>
  <c r="B21" i="5"/>
  <c r="AF20" i="5"/>
  <c r="AE20" i="5"/>
  <c r="AD20" i="5"/>
  <c r="AC20" i="5"/>
  <c r="AB20" i="5"/>
  <c r="AA20" i="5"/>
  <c r="Z20" i="5"/>
  <c r="Y20" i="5"/>
  <c r="N20" i="5"/>
  <c r="M20" i="5"/>
  <c r="L20" i="5"/>
  <c r="K20" i="5"/>
  <c r="J20" i="5"/>
  <c r="I20" i="5"/>
  <c r="H20" i="5"/>
  <c r="G20" i="5"/>
  <c r="F20" i="5"/>
  <c r="E20" i="5"/>
  <c r="D20" i="5"/>
  <c r="C20" i="5"/>
  <c r="B20" i="5"/>
  <c r="AF19" i="5"/>
  <c r="AE19" i="5"/>
  <c r="AD19" i="5"/>
  <c r="AC19" i="5"/>
  <c r="AB19" i="5"/>
  <c r="AA19" i="5"/>
  <c r="Z19" i="5"/>
  <c r="Y19" i="5"/>
  <c r="N19" i="5"/>
  <c r="M19" i="5"/>
  <c r="L19" i="5"/>
  <c r="K19" i="5"/>
  <c r="J19" i="5"/>
  <c r="I19" i="5"/>
  <c r="H19" i="5"/>
  <c r="G19" i="5"/>
  <c r="F19" i="5"/>
  <c r="E19" i="5"/>
  <c r="D19" i="5"/>
  <c r="C19" i="5"/>
  <c r="B19" i="5"/>
  <c r="AF18" i="5"/>
  <c r="AE18" i="5"/>
  <c r="AD18" i="5"/>
  <c r="AC18" i="5"/>
  <c r="AB18" i="5"/>
  <c r="AA18" i="5"/>
  <c r="Z18" i="5"/>
  <c r="Y18" i="5"/>
  <c r="N18" i="5"/>
  <c r="M18" i="5"/>
  <c r="L18" i="5"/>
  <c r="K18" i="5"/>
  <c r="J18" i="5"/>
  <c r="I18" i="5"/>
  <c r="H18" i="5"/>
  <c r="G18" i="5"/>
  <c r="F18" i="5"/>
  <c r="E18" i="5"/>
  <c r="D18" i="5"/>
  <c r="C18" i="5"/>
  <c r="B18" i="5"/>
  <c r="AF17" i="5"/>
  <c r="AE17" i="5"/>
  <c r="AD17" i="5"/>
  <c r="AC17" i="5"/>
  <c r="AB17" i="5"/>
  <c r="AA17" i="5"/>
  <c r="Z17" i="5"/>
  <c r="Y17" i="5"/>
  <c r="N17" i="5"/>
  <c r="M17" i="5"/>
  <c r="L17" i="5"/>
  <c r="K17" i="5"/>
  <c r="J17" i="5"/>
  <c r="I17" i="5"/>
  <c r="H17" i="5"/>
  <c r="G17" i="5"/>
  <c r="F17" i="5"/>
  <c r="E17" i="5"/>
  <c r="D17" i="5"/>
  <c r="C17" i="5"/>
  <c r="B17" i="5"/>
  <c r="AF16" i="5"/>
  <c r="AE16" i="5"/>
  <c r="AD16" i="5"/>
  <c r="AC16" i="5"/>
  <c r="AB16" i="5"/>
  <c r="AA16" i="5"/>
  <c r="Z16" i="5"/>
  <c r="Y16" i="5"/>
  <c r="N16" i="5"/>
  <c r="M16" i="5"/>
  <c r="L16" i="5"/>
  <c r="K16" i="5"/>
  <c r="J16" i="5"/>
  <c r="I16" i="5"/>
  <c r="H16" i="5"/>
  <c r="G16" i="5"/>
  <c r="F16" i="5"/>
  <c r="E16" i="5"/>
  <c r="D16" i="5"/>
  <c r="C16" i="5"/>
  <c r="B16" i="5"/>
  <c r="AF15" i="5"/>
  <c r="AE15" i="5"/>
  <c r="AD15" i="5"/>
  <c r="AC15" i="5"/>
  <c r="AB15" i="5"/>
  <c r="AA15" i="5"/>
  <c r="Z15" i="5"/>
  <c r="Y15" i="5"/>
  <c r="N15" i="5"/>
  <c r="M15" i="5"/>
  <c r="L15" i="5"/>
  <c r="K15" i="5"/>
  <c r="J15" i="5"/>
  <c r="I15" i="5"/>
  <c r="H15" i="5"/>
  <c r="G15" i="5"/>
  <c r="F15" i="5"/>
  <c r="E15" i="5"/>
  <c r="D15" i="5"/>
  <c r="C15" i="5"/>
  <c r="B15" i="5"/>
  <c r="AF14" i="5"/>
  <c r="AE14" i="5"/>
  <c r="AD14" i="5"/>
  <c r="AC14" i="5"/>
  <c r="AB14" i="5"/>
  <c r="AA14" i="5"/>
  <c r="Z14" i="5"/>
  <c r="Y14" i="5"/>
  <c r="N14" i="5"/>
  <c r="M14" i="5"/>
  <c r="L14" i="5"/>
  <c r="K14" i="5"/>
  <c r="J14" i="5"/>
  <c r="I14" i="5"/>
  <c r="H14" i="5"/>
  <c r="G14" i="5"/>
  <c r="F14" i="5"/>
  <c r="E14" i="5"/>
  <c r="D14" i="5"/>
  <c r="C14" i="5"/>
  <c r="B14" i="5"/>
  <c r="AF13" i="5"/>
  <c r="AE13" i="5"/>
  <c r="AD13" i="5"/>
  <c r="AC13" i="5"/>
  <c r="AB13" i="5"/>
  <c r="AA13" i="5"/>
  <c r="Z13" i="5"/>
  <c r="Y13" i="5"/>
  <c r="N13" i="5"/>
  <c r="M13" i="5"/>
  <c r="L13" i="5"/>
  <c r="K13" i="5"/>
  <c r="J13" i="5"/>
  <c r="I13" i="5"/>
  <c r="H13" i="5"/>
  <c r="G13" i="5"/>
  <c r="F13" i="5"/>
  <c r="E13" i="5"/>
  <c r="D13" i="5"/>
  <c r="C13" i="5"/>
  <c r="B13" i="5"/>
  <c r="AF12" i="5"/>
  <c r="AE12" i="5"/>
  <c r="AD12" i="5"/>
  <c r="AC12" i="5"/>
  <c r="AB12" i="5"/>
  <c r="AA12" i="5"/>
  <c r="Z12" i="5"/>
  <c r="Y12" i="5"/>
  <c r="N12" i="5"/>
  <c r="M12" i="5"/>
  <c r="L12" i="5"/>
  <c r="K12" i="5"/>
  <c r="J12" i="5"/>
  <c r="I12" i="5"/>
  <c r="H12" i="5"/>
  <c r="G12" i="5"/>
  <c r="F12" i="5"/>
  <c r="E12" i="5"/>
  <c r="D12" i="5"/>
  <c r="C12" i="5"/>
  <c r="B12" i="5"/>
  <c r="AF11" i="5"/>
  <c r="AE11" i="5"/>
  <c r="AD11" i="5"/>
  <c r="AC11" i="5"/>
  <c r="AB11" i="5"/>
  <c r="AA11" i="5"/>
  <c r="Z11" i="5"/>
  <c r="Y11" i="5"/>
  <c r="N11" i="5"/>
  <c r="M11" i="5"/>
  <c r="L11" i="5"/>
  <c r="K11" i="5"/>
  <c r="J11" i="5"/>
  <c r="I11" i="5"/>
  <c r="H11" i="5"/>
  <c r="G11" i="5"/>
  <c r="F11" i="5"/>
  <c r="E11" i="5"/>
  <c r="D11" i="5"/>
  <c r="C11" i="5"/>
  <c r="B11" i="5"/>
  <c r="AF10" i="5"/>
  <c r="AE10" i="5"/>
  <c r="AD10" i="5"/>
  <c r="AC10" i="5"/>
  <c r="AB10" i="5"/>
  <c r="AA10" i="5"/>
  <c r="Z10" i="5"/>
  <c r="Y10" i="5"/>
  <c r="N10" i="5"/>
  <c r="M10" i="5"/>
  <c r="L10" i="5"/>
  <c r="K10" i="5"/>
  <c r="J10" i="5"/>
  <c r="I10" i="5"/>
  <c r="H10" i="5"/>
  <c r="G10" i="5"/>
  <c r="F10" i="5"/>
  <c r="E10" i="5"/>
  <c r="D10" i="5"/>
  <c r="C10" i="5"/>
  <c r="B10" i="5"/>
  <c r="AF9" i="5"/>
  <c r="AE9" i="5"/>
  <c r="AD9" i="5"/>
  <c r="AC9" i="5"/>
  <c r="AB9" i="5"/>
  <c r="AA9" i="5"/>
  <c r="Z9" i="5"/>
  <c r="Y9" i="5"/>
  <c r="N9" i="5"/>
  <c r="M9" i="5"/>
  <c r="L9" i="5"/>
  <c r="K9" i="5"/>
  <c r="J9" i="5"/>
  <c r="I9" i="5"/>
  <c r="H9" i="5"/>
  <c r="G9" i="5"/>
  <c r="F9" i="5"/>
  <c r="E9" i="5"/>
  <c r="D9" i="5"/>
  <c r="C9" i="5"/>
  <c r="B9" i="5"/>
  <c r="G6" i="5"/>
  <c r="D6" i="5"/>
  <c r="A6" i="5"/>
  <c r="K47" i="4"/>
  <c r="J47" i="4"/>
  <c r="I47" i="4"/>
  <c r="H47" i="4"/>
  <c r="G47" i="4"/>
  <c r="F47" i="4"/>
  <c r="E47" i="4"/>
  <c r="D47" i="4"/>
  <c r="K46" i="4"/>
  <c r="J46" i="4"/>
  <c r="I46" i="4"/>
  <c r="H46" i="4"/>
  <c r="G46" i="4"/>
  <c r="F46" i="4"/>
  <c r="E46" i="4"/>
  <c r="K45" i="4"/>
  <c r="J45" i="4"/>
  <c r="I45" i="4"/>
  <c r="H45" i="4"/>
  <c r="G45" i="4"/>
  <c r="F45" i="4"/>
  <c r="E45" i="4"/>
  <c r="D45" i="4"/>
  <c r="X44" i="4"/>
  <c r="W44" i="4"/>
  <c r="V44" i="4"/>
  <c r="U44" i="4"/>
  <c r="T44" i="4"/>
  <c r="S44" i="4"/>
  <c r="R44" i="4"/>
  <c r="Q44" i="4"/>
  <c r="N44" i="4"/>
  <c r="M44" i="4"/>
  <c r="L44" i="4"/>
  <c r="K44" i="4"/>
  <c r="J44" i="4"/>
  <c r="I44" i="4"/>
  <c r="H44" i="4"/>
  <c r="G44" i="4"/>
  <c r="F44" i="4"/>
  <c r="E44" i="4"/>
  <c r="D44" i="4"/>
  <c r="AF43" i="4"/>
  <c r="AE43" i="4"/>
  <c r="AD43" i="4"/>
  <c r="AC43" i="4"/>
  <c r="AB43" i="4"/>
  <c r="AA43" i="4"/>
  <c r="Z43" i="4"/>
  <c r="Y43" i="4"/>
  <c r="N43" i="4"/>
  <c r="M43" i="4"/>
  <c r="L43" i="4"/>
  <c r="K43" i="4"/>
  <c r="J43" i="4"/>
  <c r="I43" i="4"/>
  <c r="H43" i="4"/>
  <c r="G43" i="4"/>
  <c r="F43" i="4"/>
  <c r="E43" i="4"/>
  <c r="D43" i="4"/>
  <c r="C43" i="4"/>
  <c r="B43" i="4"/>
  <c r="AF42" i="4"/>
  <c r="AE42" i="4"/>
  <c r="AD42" i="4"/>
  <c r="AC42" i="4"/>
  <c r="AB42" i="4"/>
  <c r="AA42" i="4"/>
  <c r="Z42" i="4"/>
  <c r="Y42" i="4"/>
  <c r="N42" i="4"/>
  <c r="M42" i="4"/>
  <c r="L42" i="4"/>
  <c r="K42" i="4"/>
  <c r="J42" i="4"/>
  <c r="I42" i="4"/>
  <c r="H42" i="4"/>
  <c r="G42" i="4"/>
  <c r="F42" i="4"/>
  <c r="E42" i="4"/>
  <c r="D42" i="4"/>
  <c r="C42" i="4"/>
  <c r="B42" i="4"/>
  <c r="AF41" i="4"/>
  <c r="AE41" i="4"/>
  <c r="AD41" i="4"/>
  <c r="AC41" i="4"/>
  <c r="AB41" i="4"/>
  <c r="AA41" i="4"/>
  <c r="Z41" i="4"/>
  <c r="Y41" i="4"/>
  <c r="N41" i="4"/>
  <c r="M41" i="4"/>
  <c r="L41" i="4"/>
  <c r="K41" i="4"/>
  <c r="J41" i="4"/>
  <c r="I41" i="4"/>
  <c r="H41" i="4"/>
  <c r="G41" i="4"/>
  <c r="F41" i="4"/>
  <c r="E41" i="4"/>
  <c r="D41" i="4"/>
  <c r="C41" i="4"/>
  <c r="B41" i="4"/>
  <c r="AF40" i="4"/>
  <c r="AE40" i="4"/>
  <c r="AD40" i="4"/>
  <c r="AC40" i="4"/>
  <c r="AB40" i="4"/>
  <c r="AA40" i="4"/>
  <c r="Z40" i="4"/>
  <c r="Y40" i="4"/>
  <c r="N40" i="4"/>
  <c r="M40" i="4"/>
  <c r="L40" i="4"/>
  <c r="K40" i="4"/>
  <c r="J40" i="4"/>
  <c r="I40" i="4"/>
  <c r="H40" i="4"/>
  <c r="G40" i="4"/>
  <c r="F40" i="4"/>
  <c r="E40" i="4"/>
  <c r="D40" i="4"/>
  <c r="C40" i="4"/>
  <c r="B40" i="4"/>
  <c r="AF39" i="4"/>
  <c r="AE39" i="4"/>
  <c r="AD39" i="4"/>
  <c r="AC39" i="4"/>
  <c r="AB39" i="4"/>
  <c r="AA39" i="4"/>
  <c r="Z39" i="4"/>
  <c r="Y39" i="4"/>
  <c r="N39" i="4"/>
  <c r="M39" i="4"/>
  <c r="L39" i="4"/>
  <c r="K39" i="4"/>
  <c r="J39" i="4"/>
  <c r="I39" i="4"/>
  <c r="H39" i="4"/>
  <c r="G39" i="4"/>
  <c r="F39" i="4"/>
  <c r="E39" i="4"/>
  <c r="D39" i="4"/>
  <c r="C39" i="4"/>
  <c r="B39" i="4"/>
  <c r="AF38" i="4"/>
  <c r="AE38" i="4"/>
  <c r="AD38" i="4"/>
  <c r="AC38" i="4"/>
  <c r="AB38" i="4"/>
  <c r="AA38" i="4"/>
  <c r="Z38" i="4"/>
  <c r="Y38" i="4"/>
  <c r="N38" i="4"/>
  <c r="M38" i="4"/>
  <c r="L38" i="4"/>
  <c r="K38" i="4"/>
  <c r="J38" i="4"/>
  <c r="I38" i="4"/>
  <c r="H38" i="4"/>
  <c r="G38" i="4"/>
  <c r="F38" i="4"/>
  <c r="E38" i="4"/>
  <c r="D38" i="4"/>
  <c r="C38" i="4"/>
  <c r="B38" i="4"/>
  <c r="AF37" i="4"/>
  <c r="AE37" i="4"/>
  <c r="AD37" i="4"/>
  <c r="AC37" i="4"/>
  <c r="AB37" i="4"/>
  <c r="AA37" i="4"/>
  <c r="Z37" i="4"/>
  <c r="Y37" i="4"/>
  <c r="N37" i="4"/>
  <c r="M37" i="4"/>
  <c r="L37" i="4"/>
  <c r="K37" i="4"/>
  <c r="J37" i="4"/>
  <c r="I37" i="4"/>
  <c r="H37" i="4"/>
  <c r="G37" i="4"/>
  <c r="F37" i="4"/>
  <c r="E37" i="4"/>
  <c r="D37" i="4"/>
  <c r="C37" i="4"/>
  <c r="B37" i="4"/>
  <c r="AF36" i="4"/>
  <c r="AE36" i="4"/>
  <c r="AD36" i="4"/>
  <c r="AC36" i="4"/>
  <c r="AB36" i="4"/>
  <c r="AA36" i="4"/>
  <c r="Z36" i="4"/>
  <c r="Y36" i="4"/>
  <c r="N36" i="4"/>
  <c r="M36" i="4"/>
  <c r="L36" i="4"/>
  <c r="K36" i="4"/>
  <c r="J36" i="4"/>
  <c r="I36" i="4"/>
  <c r="H36" i="4"/>
  <c r="G36" i="4"/>
  <c r="F36" i="4"/>
  <c r="E36" i="4"/>
  <c r="D36" i="4"/>
  <c r="C36" i="4"/>
  <c r="B36" i="4"/>
  <c r="AF35" i="4"/>
  <c r="AE35" i="4"/>
  <c r="AD35" i="4"/>
  <c r="AC35" i="4"/>
  <c r="AB35" i="4"/>
  <c r="AA35" i="4"/>
  <c r="Z35" i="4"/>
  <c r="Y35" i="4"/>
  <c r="N35" i="4"/>
  <c r="M35" i="4"/>
  <c r="L35" i="4"/>
  <c r="K35" i="4"/>
  <c r="J35" i="4"/>
  <c r="I35" i="4"/>
  <c r="H35" i="4"/>
  <c r="G35" i="4"/>
  <c r="F35" i="4"/>
  <c r="E35" i="4"/>
  <c r="D35" i="4"/>
  <c r="C35" i="4"/>
  <c r="B35" i="4"/>
  <c r="AF34" i="4"/>
  <c r="AE34" i="4"/>
  <c r="AD34" i="4"/>
  <c r="AC34" i="4"/>
  <c r="AB34" i="4"/>
  <c r="AA34" i="4"/>
  <c r="Z34" i="4"/>
  <c r="Y34" i="4"/>
  <c r="N34" i="4"/>
  <c r="M34" i="4"/>
  <c r="L34" i="4"/>
  <c r="K34" i="4"/>
  <c r="J34" i="4"/>
  <c r="I34" i="4"/>
  <c r="H34" i="4"/>
  <c r="G34" i="4"/>
  <c r="F34" i="4"/>
  <c r="E34" i="4"/>
  <c r="D34" i="4"/>
  <c r="C34" i="4"/>
  <c r="B34" i="4"/>
  <c r="AF33" i="4"/>
  <c r="AE33" i="4"/>
  <c r="AD33" i="4"/>
  <c r="AC33" i="4"/>
  <c r="AB33" i="4"/>
  <c r="AA33" i="4"/>
  <c r="Z33" i="4"/>
  <c r="Y33" i="4"/>
  <c r="N33" i="4"/>
  <c r="M33" i="4"/>
  <c r="L33" i="4"/>
  <c r="K33" i="4"/>
  <c r="J33" i="4"/>
  <c r="I33" i="4"/>
  <c r="H33" i="4"/>
  <c r="G33" i="4"/>
  <c r="F33" i="4"/>
  <c r="E33" i="4"/>
  <c r="D33" i="4"/>
  <c r="C33" i="4"/>
  <c r="B33" i="4"/>
  <c r="AF32" i="4"/>
  <c r="AE32" i="4"/>
  <c r="AD32" i="4"/>
  <c r="AC32" i="4"/>
  <c r="AB32" i="4"/>
  <c r="AA32" i="4"/>
  <c r="Z32" i="4"/>
  <c r="Y32" i="4"/>
  <c r="N32" i="4"/>
  <c r="M32" i="4"/>
  <c r="L32" i="4"/>
  <c r="K32" i="4"/>
  <c r="J32" i="4"/>
  <c r="I32" i="4"/>
  <c r="H32" i="4"/>
  <c r="G32" i="4"/>
  <c r="F32" i="4"/>
  <c r="E32" i="4"/>
  <c r="D32" i="4"/>
  <c r="C32" i="4"/>
  <c r="B32" i="4"/>
  <c r="AF31" i="4"/>
  <c r="AE31" i="4"/>
  <c r="AD31" i="4"/>
  <c r="AC31" i="4"/>
  <c r="AB31" i="4"/>
  <c r="AA31" i="4"/>
  <c r="Z31" i="4"/>
  <c r="Y31" i="4"/>
  <c r="N31" i="4"/>
  <c r="M31" i="4"/>
  <c r="L31" i="4"/>
  <c r="K31" i="4"/>
  <c r="J31" i="4"/>
  <c r="I31" i="4"/>
  <c r="H31" i="4"/>
  <c r="G31" i="4"/>
  <c r="F31" i="4"/>
  <c r="E31" i="4"/>
  <c r="D31" i="4"/>
  <c r="C31" i="4"/>
  <c r="B31" i="4"/>
  <c r="AF30" i="4"/>
  <c r="AE30" i="4"/>
  <c r="AD30" i="4"/>
  <c r="AC30" i="4"/>
  <c r="AB30" i="4"/>
  <c r="AA30" i="4"/>
  <c r="Z30" i="4"/>
  <c r="Y30" i="4"/>
  <c r="N30" i="4"/>
  <c r="M30" i="4"/>
  <c r="L30" i="4"/>
  <c r="K30" i="4"/>
  <c r="J30" i="4"/>
  <c r="I30" i="4"/>
  <c r="H30" i="4"/>
  <c r="G30" i="4"/>
  <c r="F30" i="4"/>
  <c r="E30" i="4"/>
  <c r="D30" i="4"/>
  <c r="C30" i="4"/>
  <c r="B30" i="4"/>
  <c r="AF29" i="4"/>
  <c r="AE29" i="4"/>
  <c r="AD29" i="4"/>
  <c r="AC29" i="4"/>
  <c r="AB29" i="4"/>
  <c r="AA29" i="4"/>
  <c r="Z29" i="4"/>
  <c r="Y29" i="4"/>
  <c r="N29" i="4"/>
  <c r="M29" i="4"/>
  <c r="L29" i="4"/>
  <c r="K29" i="4"/>
  <c r="J29" i="4"/>
  <c r="I29" i="4"/>
  <c r="H29" i="4"/>
  <c r="G29" i="4"/>
  <c r="F29" i="4"/>
  <c r="E29" i="4"/>
  <c r="D29" i="4"/>
  <c r="C29" i="4"/>
  <c r="B29" i="4"/>
  <c r="AF28" i="4"/>
  <c r="AE28" i="4"/>
  <c r="AD28" i="4"/>
  <c r="AC28" i="4"/>
  <c r="AB28" i="4"/>
  <c r="AA28" i="4"/>
  <c r="Z28" i="4"/>
  <c r="Y28" i="4"/>
  <c r="N28" i="4"/>
  <c r="M28" i="4"/>
  <c r="L28" i="4"/>
  <c r="K28" i="4"/>
  <c r="J28" i="4"/>
  <c r="I28" i="4"/>
  <c r="H28" i="4"/>
  <c r="G28" i="4"/>
  <c r="F28" i="4"/>
  <c r="E28" i="4"/>
  <c r="D28" i="4"/>
  <c r="C28" i="4"/>
  <c r="B28" i="4"/>
  <c r="AF27" i="4"/>
  <c r="AE27" i="4"/>
  <c r="AD27" i="4"/>
  <c r="AC27" i="4"/>
  <c r="AB27" i="4"/>
  <c r="AA27" i="4"/>
  <c r="Z27" i="4"/>
  <c r="Y27" i="4"/>
  <c r="N27" i="4"/>
  <c r="M27" i="4"/>
  <c r="L27" i="4"/>
  <c r="K27" i="4"/>
  <c r="J27" i="4"/>
  <c r="I27" i="4"/>
  <c r="H27" i="4"/>
  <c r="G27" i="4"/>
  <c r="F27" i="4"/>
  <c r="E27" i="4"/>
  <c r="D27" i="4"/>
  <c r="C27" i="4"/>
  <c r="B27" i="4"/>
  <c r="AF26" i="4"/>
  <c r="AE26" i="4"/>
  <c r="AD26" i="4"/>
  <c r="AC26" i="4"/>
  <c r="AB26" i="4"/>
  <c r="AA26" i="4"/>
  <c r="Z26" i="4"/>
  <c r="Y26" i="4"/>
  <c r="N26" i="4"/>
  <c r="M26" i="4"/>
  <c r="L26" i="4"/>
  <c r="K26" i="4"/>
  <c r="J26" i="4"/>
  <c r="I26" i="4"/>
  <c r="H26" i="4"/>
  <c r="G26" i="4"/>
  <c r="F26" i="4"/>
  <c r="E26" i="4"/>
  <c r="D26" i="4"/>
  <c r="C26" i="4"/>
  <c r="B26" i="4"/>
  <c r="AF25" i="4"/>
  <c r="AE25" i="4"/>
  <c r="AD25" i="4"/>
  <c r="AC25" i="4"/>
  <c r="AB25" i="4"/>
  <c r="AA25" i="4"/>
  <c r="Z25" i="4"/>
  <c r="Y25" i="4"/>
  <c r="N25" i="4"/>
  <c r="M25" i="4"/>
  <c r="L25" i="4"/>
  <c r="K25" i="4"/>
  <c r="J25" i="4"/>
  <c r="I25" i="4"/>
  <c r="H25" i="4"/>
  <c r="G25" i="4"/>
  <c r="F25" i="4"/>
  <c r="E25" i="4"/>
  <c r="D25" i="4"/>
  <c r="C25" i="4"/>
  <c r="B25" i="4"/>
  <c r="AF24" i="4"/>
  <c r="AE24" i="4"/>
  <c r="AD24" i="4"/>
  <c r="AC24" i="4"/>
  <c r="AB24" i="4"/>
  <c r="AA24" i="4"/>
  <c r="Z24" i="4"/>
  <c r="Y24" i="4"/>
  <c r="N24" i="4"/>
  <c r="M24" i="4"/>
  <c r="L24" i="4"/>
  <c r="K24" i="4"/>
  <c r="J24" i="4"/>
  <c r="I24" i="4"/>
  <c r="H24" i="4"/>
  <c r="G24" i="4"/>
  <c r="F24" i="4"/>
  <c r="E24" i="4"/>
  <c r="D24" i="4"/>
  <c r="C24" i="4"/>
  <c r="B24" i="4"/>
  <c r="AF23" i="4"/>
  <c r="AE23" i="4"/>
  <c r="AD23" i="4"/>
  <c r="AC23" i="4"/>
  <c r="AB23" i="4"/>
  <c r="AA23" i="4"/>
  <c r="Z23" i="4"/>
  <c r="Y23" i="4"/>
  <c r="N23" i="4"/>
  <c r="M23" i="4"/>
  <c r="L23" i="4"/>
  <c r="K23" i="4"/>
  <c r="J23" i="4"/>
  <c r="I23" i="4"/>
  <c r="H23" i="4"/>
  <c r="G23" i="4"/>
  <c r="F23" i="4"/>
  <c r="E23" i="4"/>
  <c r="D23" i="4"/>
  <c r="C23" i="4"/>
  <c r="B23" i="4"/>
  <c r="AF22" i="4"/>
  <c r="AE22" i="4"/>
  <c r="AD22" i="4"/>
  <c r="AC22" i="4"/>
  <c r="AB22" i="4"/>
  <c r="AA22" i="4"/>
  <c r="Z22" i="4"/>
  <c r="Y22" i="4"/>
  <c r="N22" i="4"/>
  <c r="M22" i="4"/>
  <c r="L22" i="4"/>
  <c r="K22" i="4"/>
  <c r="J22" i="4"/>
  <c r="I22" i="4"/>
  <c r="H22" i="4"/>
  <c r="G22" i="4"/>
  <c r="F22" i="4"/>
  <c r="E22" i="4"/>
  <c r="D22" i="4"/>
  <c r="C22" i="4"/>
  <c r="B22" i="4"/>
  <c r="AF21" i="4"/>
  <c r="AE21" i="4"/>
  <c r="AD21" i="4"/>
  <c r="AC21" i="4"/>
  <c r="AB21" i="4"/>
  <c r="AA21" i="4"/>
  <c r="Z21" i="4"/>
  <c r="Y21" i="4"/>
  <c r="N21" i="4"/>
  <c r="M21" i="4"/>
  <c r="L21" i="4"/>
  <c r="K21" i="4"/>
  <c r="J21" i="4"/>
  <c r="I21" i="4"/>
  <c r="H21" i="4"/>
  <c r="G21" i="4"/>
  <c r="F21" i="4"/>
  <c r="E21" i="4"/>
  <c r="D21" i="4"/>
  <c r="C21" i="4"/>
  <c r="B21" i="4"/>
  <c r="AF20" i="4"/>
  <c r="AE20" i="4"/>
  <c r="AD20" i="4"/>
  <c r="AC20" i="4"/>
  <c r="AB20" i="4"/>
  <c r="AA20" i="4"/>
  <c r="Z20" i="4"/>
  <c r="Y20" i="4"/>
  <c r="N20" i="4"/>
  <c r="M20" i="4"/>
  <c r="L20" i="4"/>
  <c r="K20" i="4"/>
  <c r="J20" i="4"/>
  <c r="I20" i="4"/>
  <c r="H20" i="4"/>
  <c r="G20" i="4"/>
  <c r="F20" i="4"/>
  <c r="E20" i="4"/>
  <c r="D20" i="4"/>
  <c r="C20" i="4"/>
  <c r="B20" i="4"/>
  <c r="AF19" i="4"/>
  <c r="AE19" i="4"/>
  <c r="AD19" i="4"/>
  <c r="AC19" i="4"/>
  <c r="AB19" i="4"/>
  <c r="AA19" i="4"/>
  <c r="Z19" i="4"/>
  <c r="Y19" i="4"/>
  <c r="N19" i="4"/>
  <c r="M19" i="4"/>
  <c r="L19" i="4"/>
  <c r="K19" i="4"/>
  <c r="J19" i="4"/>
  <c r="I19" i="4"/>
  <c r="H19" i="4"/>
  <c r="G19" i="4"/>
  <c r="F19" i="4"/>
  <c r="E19" i="4"/>
  <c r="D19" i="4"/>
  <c r="C19" i="4"/>
  <c r="B19" i="4"/>
  <c r="AF18" i="4"/>
  <c r="AE18" i="4"/>
  <c r="AD18" i="4"/>
  <c r="AC18" i="4"/>
  <c r="AB18" i="4"/>
  <c r="AA18" i="4"/>
  <c r="Z18" i="4"/>
  <c r="Y18" i="4"/>
  <c r="N18" i="4"/>
  <c r="M18" i="4"/>
  <c r="L18" i="4"/>
  <c r="K18" i="4"/>
  <c r="J18" i="4"/>
  <c r="I18" i="4"/>
  <c r="H18" i="4"/>
  <c r="G18" i="4"/>
  <c r="F18" i="4"/>
  <c r="E18" i="4"/>
  <c r="D18" i="4"/>
  <c r="C18" i="4"/>
  <c r="B18" i="4"/>
  <c r="AF17" i="4"/>
  <c r="AE17" i="4"/>
  <c r="AD17" i="4"/>
  <c r="AC17" i="4"/>
  <c r="AB17" i="4"/>
  <c r="AA17" i="4"/>
  <c r="Z17" i="4"/>
  <c r="Y17" i="4"/>
  <c r="N17" i="4"/>
  <c r="M17" i="4"/>
  <c r="L17" i="4"/>
  <c r="K17" i="4"/>
  <c r="J17" i="4"/>
  <c r="I17" i="4"/>
  <c r="H17" i="4"/>
  <c r="G17" i="4"/>
  <c r="F17" i="4"/>
  <c r="E17" i="4"/>
  <c r="D17" i="4"/>
  <c r="C17" i="4"/>
  <c r="B17" i="4"/>
  <c r="AF16" i="4"/>
  <c r="AE16" i="4"/>
  <c r="AD16" i="4"/>
  <c r="AC16" i="4"/>
  <c r="AB16" i="4"/>
  <c r="AA16" i="4"/>
  <c r="Z16" i="4"/>
  <c r="Y16" i="4"/>
  <c r="N16" i="4"/>
  <c r="M16" i="4"/>
  <c r="L16" i="4"/>
  <c r="K16" i="4"/>
  <c r="J16" i="4"/>
  <c r="I16" i="4"/>
  <c r="H16" i="4"/>
  <c r="G16" i="4"/>
  <c r="F16" i="4"/>
  <c r="E16" i="4"/>
  <c r="D16" i="4"/>
  <c r="C16" i="4"/>
  <c r="B16" i="4"/>
  <c r="AF15" i="4"/>
  <c r="AE15" i="4"/>
  <c r="AD15" i="4"/>
  <c r="AC15" i="4"/>
  <c r="AB15" i="4"/>
  <c r="AA15" i="4"/>
  <c r="Z15" i="4"/>
  <c r="Y15" i="4"/>
  <c r="N15" i="4"/>
  <c r="M15" i="4"/>
  <c r="L15" i="4"/>
  <c r="K15" i="4"/>
  <c r="J15" i="4"/>
  <c r="I15" i="4"/>
  <c r="H15" i="4"/>
  <c r="G15" i="4"/>
  <c r="F15" i="4"/>
  <c r="E15" i="4"/>
  <c r="D15" i="4"/>
  <c r="C15" i="4"/>
  <c r="B15" i="4"/>
  <c r="AF14" i="4"/>
  <c r="AE14" i="4"/>
  <c r="AD14" i="4"/>
  <c r="AC14" i="4"/>
  <c r="AB14" i="4"/>
  <c r="AA14" i="4"/>
  <c r="Z14" i="4"/>
  <c r="Y14" i="4"/>
  <c r="N14" i="4"/>
  <c r="M14" i="4"/>
  <c r="L14" i="4"/>
  <c r="K14" i="4"/>
  <c r="J14" i="4"/>
  <c r="I14" i="4"/>
  <c r="H14" i="4"/>
  <c r="G14" i="4"/>
  <c r="F14" i="4"/>
  <c r="E14" i="4"/>
  <c r="D14" i="4"/>
  <c r="C14" i="4"/>
  <c r="B14" i="4"/>
  <c r="AF13" i="4"/>
  <c r="AE13" i="4"/>
  <c r="AD13" i="4"/>
  <c r="AC13" i="4"/>
  <c r="AB13" i="4"/>
  <c r="AA13" i="4"/>
  <c r="Z13" i="4"/>
  <c r="Y13" i="4"/>
  <c r="N13" i="4"/>
  <c r="M13" i="4"/>
  <c r="L13" i="4"/>
  <c r="K13" i="4"/>
  <c r="J13" i="4"/>
  <c r="I13" i="4"/>
  <c r="H13" i="4"/>
  <c r="G13" i="4"/>
  <c r="F13" i="4"/>
  <c r="E13" i="4"/>
  <c r="D13" i="4"/>
  <c r="C13" i="4"/>
  <c r="B13" i="4"/>
  <c r="AF12" i="4"/>
  <c r="AE12" i="4"/>
  <c r="AD12" i="4"/>
  <c r="AC12" i="4"/>
  <c r="AB12" i="4"/>
  <c r="AA12" i="4"/>
  <c r="Z12" i="4"/>
  <c r="Y12" i="4"/>
  <c r="N12" i="4"/>
  <c r="M12" i="4"/>
  <c r="L12" i="4"/>
  <c r="K12" i="4"/>
  <c r="J12" i="4"/>
  <c r="I12" i="4"/>
  <c r="H12" i="4"/>
  <c r="G12" i="4"/>
  <c r="F12" i="4"/>
  <c r="E12" i="4"/>
  <c r="D12" i="4"/>
  <c r="C12" i="4"/>
  <c r="B12" i="4"/>
  <c r="AF11" i="4"/>
  <c r="AE11" i="4"/>
  <c r="AD11" i="4"/>
  <c r="AC11" i="4"/>
  <c r="AB11" i="4"/>
  <c r="AA11" i="4"/>
  <c r="Z11" i="4"/>
  <c r="Y11" i="4"/>
  <c r="N11" i="4"/>
  <c r="M11" i="4"/>
  <c r="L11" i="4"/>
  <c r="K11" i="4"/>
  <c r="J11" i="4"/>
  <c r="I11" i="4"/>
  <c r="H11" i="4"/>
  <c r="G11" i="4"/>
  <c r="F11" i="4"/>
  <c r="E11" i="4"/>
  <c r="D11" i="4"/>
  <c r="C11" i="4"/>
  <c r="B11" i="4"/>
  <c r="AF10" i="4"/>
  <c r="AE10" i="4"/>
  <c r="AD10" i="4"/>
  <c r="AC10" i="4"/>
  <c r="AB10" i="4"/>
  <c r="AA10" i="4"/>
  <c r="Z10" i="4"/>
  <c r="Y10" i="4"/>
  <c r="N10" i="4"/>
  <c r="M10" i="4"/>
  <c r="L10" i="4"/>
  <c r="K10" i="4"/>
  <c r="J10" i="4"/>
  <c r="I10" i="4"/>
  <c r="H10" i="4"/>
  <c r="G10" i="4"/>
  <c r="F10" i="4"/>
  <c r="E10" i="4"/>
  <c r="D10" i="4"/>
  <c r="C10" i="4"/>
  <c r="B10" i="4"/>
  <c r="AF9" i="4"/>
  <c r="AE9" i="4"/>
  <c r="AD9" i="4"/>
  <c r="AC9" i="4"/>
  <c r="AB9" i="4"/>
  <c r="AA9" i="4"/>
  <c r="Z9" i="4"/>
  <c r="Y9" i="4"/>
  <c r="N9" i="4"/>
  <c r="M9" i="4"/>
  <c r="L9" i="4"/>
  <c r="K9" i="4"/>
  <c r="J9" i="4"/>
  <c r="I9" i="4"/>
  <c r="H9" i="4"/>
  <c r="G9" i="4"/>
  <c r="F9" i="4"/>
  <c r="E9" i="4"/>
  <c r="D9" i="4"/>
  <c r="C9" i="4"/>
  <c r="B9" i="4"/>
  <c r="G6" i="4"/>
  <c r="D6" i="4"/>
  <c r="A6" i="4"/>
  <c r="F47" i="54"/>
  <c r="E47" i="54"/>
  <c r="D47" i="54"/>
  <c r="F46" i="54"/>
  <c r="E46" i="54"/>
  <c r="F45" i="54"/>
  <c r="E45" i="54"/>
  <c r="D45" i="54"/>
  <c r="I44" i="54"/>
  <c r="H44" i="54"/>
  <c r="G44" i="54"/>
  <c r="F44" i="54"/>
  <c r="E44" i="54"/>
  <c r="D44" i="54"/>
  <c r="L43" i="54"/>
  <c r="K43" i="54"/>
  <c r="J43" i="54"/>
  <c r="I43" i="54"/>
  <c r="H43" i="54"/>
  <c r="G43" i="54"/>
  <c r="C43" i="54"/>
  <c r="B43" i="54"/>
  <c r="L42" i="54"/>
  <c r="K42" i="54"/>
  <c r="J42" i="54"/>
  <c r="I42" i="54"/>
  <c r="H42" i="54"/>
  <c r="G42" i="54"/>
  <c r="C42" i="54"/>
  <c r="B42" i="54"/>
  <c r="L41" i="54"/>
  <c r="K41" i="54"/>
  <c r="J41" i="54"/>
  <c r="I41" i="54"/>
  <c r="H41" i="54"/>
  <c r="G41" i="54"/>
  <c r="C41" i="54"/>
  <c r="B41" i="54"/>
  <c r="L40" i="54"/>
  <c r="K40" i="54"/>
  <c r="J40" i="54"/>
  <c r="I40" i="54"/>
  <c r="H40" i="54"/>
  <c r="G40" i="54"/>
  <c r="C40" i="54"/>
  <c r="B40" i="54"/>
  <c r="L39" i="54"/>
  <c r="K39" i="54"/>
  <c r="J39" i="54"/>
  <c r="I39" i="54"/>
  <c r="H39" i="54"/>
  <c r="G39" i="54"/>
  <c r="C39" i="54"/>
  <c r="B39" i="54"/>
  <c r="L38" i="54"/>
  <c r="K38" i="54"/>
  <c r="J38" i="54"/>
  <c r="I38" i="54"/>
  <c r="H38" i="54"/>
  <c r="G38" i="54"/>
  <c r="C38" i="54"/>
  <c r="B38" i="54"/>
  <c r="L37" i="54"/>
  <c r="K37" i="54"/>
  <c r="J37" i="54"/>
  <c r="I37" i="54"/>
  <c r="H37" i="54"/>
  <c r="G37" i="54"/>
  <c r="C37" i="54"/>
  <c r="B37" i="54"/>
  <c r="L36" i="54"/>
  <c r="K36" i="54"/>
  <c r="J36" i="54"/>
  <c r="I36" i="54"/>
  <c r="H36" i="54"/>
  <c r="G36" i="54"/>
  <c r="C36" i="54"/>
  <c r="B36" i="54"/>
  <c r="L35" i="54"/>
  <c r="K35" i="54"/>
  <c r="J35" i="54"/>
  <c r="I35" i="54"/>
  <c r="H35" i="54"/>
  <c r="G35" i="54"/>
  <c r="C35" i="54"/>
  <c r="B35" i="54"/>
  <c r="L34" i="54"/>
  <c r="K34" i="54"/>
  <c r="J34" i="54"/>
  <c r="I34" i="54"/>
  <c r="H34" i="54"/>
  <c r="G34" i="54"/>
  <c r="C34" i="54"/>
  <c r="B34" i="54"/>
  <c r="L33" i="54"/>
  <c r="K33" i="54"/>
  <c r="J33" i="54"/>
  <c r="I33" i="54"/>
  <c r="H33" i="54"/>
  <c r="G33" i="54"/>
  <c r="C33" i="54"/>
  <c r="B33" i="54"/>
  <c r="L32" i="54"/>
  <c r="K32" i="54"/>
  <c r="J32" i="54"/>
  <c r="I32" i="54"/>
  <c r="H32" i="54"/>
  <c r="G32" i="54"/>
  <c r="C32" i="54"/>
  <c r="B32" i="54"/>
  <c r="L31" i="54"/>
  <c r="K31" i="54"/>
  <c r="J31" i="54"/>
  <c r="I31" i="54"/>
  <c r="H31" i="54"/>
  <c r="G31" i="54"/>
  <c r="C31" i="54"/>
  <c r="B31" i="54"/>
  <c r="L30" i="54"/>
  <c r="K30" i="54"/>
  <c r="J30" i="54"/>
  <c r="I30" i="54"/>
  <c r="H30" i="54"/>
  <c r="G30" i="54"/>
  <c r="C30" i="54"/>
  <c r="B30" i="54"/>
  <c r="L29" i="54"/>
  <c r="K29" i="54"/>
  <c r="J29" i="54"/>
  <c r="I29" i="54"/>
  <c r="H29" i="54"/>
  <c r="G29" i="54"/>
  <c r="C29" i="54"/>
  <c r="B29" i="54"/>
  <c r="L28" i="54"/>
  <c r="K28" i="54"/>
  <c r="J28" i="54"/>
  <c r="I28" i="54"/>
  <c r="H28" i="54"/>
  <c r="G28" i="54"/>
  <c r="C28" i="54"/>
  <c r="B28" i="54"/>
  <c r="L27" i="54"/>
  <c r="K27" i="54"/>
  <c r="J27" i="54"/>
  <c r="I27" i="54"/>
  <c r="H27" i="54"/>
  <c r="G27" i="54"/>
  <c r="C27" i="54"/>
  <c r="B27" i="54"/>
  <c r="L26" i="54"/>
  <c r="K26" i="54"/>
  <c r="J26" i="54"/>
  <c r="I26" i="54"/>
  <c r="H26" i="54"/>
  <c r="G26" i="54"/>
  <c r="C26" i="54"/>
  <c r="B26" i="54"/>
  <c r="L25" i="54"/>
  <c r="K25" i="54"/>
  <c r="J25" i="54"/>
  <c r="I25" i="54"/>
  <c r="H25" i="54"/>
  <c r="G25" i="54"/>
  <c r="C25" i="54"/>
  <c r="B25" i="54"/>
  <c r="L24" i="54"/>
  <c r="K24" i="54"/>
  <c r="J24" i="54"/>
  <c r="I24" i="54"/>
  <c r="H24" i="54"/>
  <c r="G24" i="54"/>
  <c r="C24" i="54"/>
  <c r="B24" i="54"/>
  <c r="L23" i="54"/>
  <c r="K23" i="54"/>
  <c r="J23" i="54"/>
  <c r="I23" i="54"/>
  <c r="H23" i="54"/>
  <c r="G23" i="54"/>
  <c r="C23" i="54"/>
  <c r="B23" i="54"/>
  <c r="L22" i="54"/>
  <c r="K22" i="54"/>
  <c r="J22" i="54"/>
  <c r="I22" i="54"/>
  <c r="H22" i="54"/>
  <c r="G22" i="54"/>
  <c r="C22" i="54"/>
  <c r="B22" i="54"/>
  <c r="L21" i="54"/>
  <c r="K21" i="54"/>
  <c r="J21" i="54"/>
  <c r="I21" i="54"/>
  <c r="H21" i="54"/>
  <c r="G21" i="54"/>
  <c r="C21" i="54"/>
  <c r="B21" i="54"/>
  <c r="L20" i="54"/>
  <c r="K20" i="54"/>
  <c r="J20" i="54"/>
  <c r="I20" i="54"/>
  <c r="H20" i="54"/>
  <c r="G20" i="54"/>
  <c r="C20" i="54"/>
  <c r="B20" i="54"/>
  <c r="L19" i="54"/>
  <c r="K19" i="54"/>
  <c r="J19" i="54"/>
  <c r="I19" i="54"/>
  <c r="H19" i="54"/>
  <c r="G19" i="54"/>
  <c r="C19" i="54"/>
  <c r="B19" i="54"/>
  <c r="L18" i="54"/>
  <c r="K18" i="54"/>
  <c r="J18" i="54"/>
  <c r="I18" i="54"/>
  <c r="H18" i="54"/>
  <c r="G18" i="54"/>
  <c r="C18" i="54"/>
  <c r="B18" i="54"/>
  <c r="L17" i="54"/>
  <c r="K17" i="54"/>
  <c r="J17" i="54"/>
  <c r="I17" i="54"/>
  <c r="H17" i="54"/>
  <c r="G17" i="54"/>
  <c r="C17" i="54"/>
  <c r="B17" i="54"/>
  <c r="L16" i="54"/>
  <c r="K16" i="54"/>
  <c r="J16" i="54"/>
  <c r="I16" i="54"/>
  <c r="H16" i="54"/>
  <c r="G16" i="54"/>
  <c r="C16" i="54"/>
  <c r="B16" i="54"/>
  <c r="L15" i="54"/>
  <c r="K15" i="54"/>
  <c r="J15" i="54"/>
  <c r="I15" i="54"/>
  <c r="H15" i="54"/>
  <c r="G15" i="54"/>
  <c r="C15" i="54"/>
  <c r="B15" i="54"/>
  <c r="L14" i="54"/>
  <c r="K14" i="54"/>
  <c r="J14" i="54"/>
  <c r="I14" i="54"/>
  <c r="H14" i="54"/>
  <c r="G14" i="54"/>
  <c r="C14" i="54"/>
  <c r="B14" i="54"/>
  <c r="L13" i="54"/>
  <c r="K13" i="54"/>
  <c r="J13" i="54"/>
  <c r="I13" i="54"/>
  <c r="H13" i="54"/>
  <c r="G13" i="54"/>
  <c r="C13" i="54"/>
  <c r="B13" i="54"/>
  <c r="L12" i="54"/>
  <c r="K12" i="54"/>
  <c r="J12" i="54"/>
  <c r="I12" i="54"/>
  <c r="H12" i="54"/>
  <c r="G12" i="54"/>
  <c r="C12" i="54"/>
  <c r="B12" i="54"/>
  <c r="L11" i="54"/>
  <c r="K11" i="54"/>
  <c r="J11" i="54"/>
  <c r="I11" i="54"/>
  <c r="H11" i="54"/>
  <c r="G11" i="54"/>
  <c r="C11" i="54"/>
  <c r="B11" i="54"/>
  <c r="L10" i="54"/>
  <c r="K10" i="54"/>
  <c r="J10" i="54"/>
  <c r="I10" i="54"/>
  <c r="H10" i="54"/>
  <c r="G10" i="54"/>
  <c r="C10" i="54"/>
  <c r="B10" i="54"/>
  <c r="L9" i="54"/>
  <c r="K9" i="54"/>
  <c r="J9" i="54"/>
  <c r="I9" i="54"/>
  <c r="H9" i="54"/>
  <c r="G9" i="54"/>
  <c r="C9" i="54"/>
  <c r="B9" i="54"/>
  <c r="E6" i="54"/>
  <c r="D6" i="54"/>
  <c r="A6" i="54"/>
  <c r="AH46" i="61"/>
  <c r="AG46" i="61"/>
  <c r="AF46" i="61"/>
  <c r="AD46" i="61"/>
  <c r="AC46" i="61"/>
  <c r="AB46" i="61"/>
  <c r="Z46" i="61"/>
  <c r="Y46" i="61"/>
  <c r="X46" i="61"/>
  <c r="V46" i="61"/>
  <c r="U46" i="61"/>
  <c r="T46" i="61"/>
  <c r="R46" i="61"/>
  <c r="Q46" i="61"/>
  <c r="P46" i="61"/>
  <c r="N46" i="61"/>
  <c r="M46" i="61"/>
  <c r="L46" i="61"/>
  <c r="F46" i="61"/>
  <c r="E46" i="61"/>
  <c r="D46" i="61"/>
  <c r="C45" i="61"/>
  <c r="B45" i="61"/>
  <c r="C44" i="61"/>
  <c r="B44" i="61"/>
  <c r="C43" i="61"/>
  <c r="B43" i="61"/>
  <c r="C42" i="61"/>
  <c r="B42" i="61"/>
  <c r="C41" i="61"/>
  <c r="B41" i="61"/>
  <c r="C40" i="61"/>
  <c r="B40" i="61"/>
  <c r="C39" i="61"/>
  <c r="B39" i="61"/>
  <c r="C38" i="61"/>
  <c r="B38"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B12" i="61"/>
  <c r="C11" i="61"/>
  <c r="B11" i="61"/>
  <c r="F7" i="61"/>
  <c r="C7" i="61"/>
  <c r="A7" i="61"/>
  <c r="F47" i="56"/>
  <c r="E47" i="56"/>
  <c r="H46" i="56"/>
  <c r="F46" i="56"/>
  <c r="E46" i="56"/>
  <c r="D46" i="56"/>
  <c r="O45" i="56"/>
  <c r="N45" i="56"/>
  <c r="M45" i="56"/>
  <c r="I45" i="56"/>
  <c r="H45" i="56"/>
  <c r="G45" i="56"/>
  <c r="B45" i="56"/>
  <c r="O44" i="56"/>
  <c r="N44" i="56"/>
  <c r="M44" i="56"/>
  <c r="I44" i="56"/>
  <c r="H44" i="56"/>
  <c r="G44" i="56"/>
  <c r="B44" i="56"/>
  <c r="O43" i="56"/>
  <c r="N43" i="56"/>
  <c r="M43" i="56"/>
  <c r="I43" i="56"/>
  <c r="H43" i="56"/>
  <c r="G43" i="56"/>
  <c r="B43" i="56"/>
  <c r="O42" i="56"/>
  <c r="N42" i="56"/>
  <c r="M42" i="56"/>
  <c r="I42" i="56"/>
  <c r="H42" i="56"/>
  <c r="G42" i="56"/>
  <c r="B42" i="56"/>
  <c r="O41" i="56"/>
  <c r="N41" i="56"/>
  <c r="M41" i="56"/>
  <c r="I41" i="56"/>
  <c r="H41" i="56"/>
  <c r="G41" i="56"/>
  <c r="B41" i="56"/>
  <c r="O40" i="56"/>
  <c r="N40" i="56"/>
  <c r="M40" i="56"/>
  <c r="I40" i="56"/>
  <c r="H40" i="56"/>
  <c r="G40" i="56"/>
  <c r="B40" i="56"/>
  <c r="O39" i="56"/>
  <c r="N39" i="56"/>
  <c r="M39" i="56"/>
  <c r="I39" i="56"/>
  <c r="H39" i="56"/>
  <c r="G39" i="56"/>
  <c r="B39" i="56"/>
  <c r="O38" i="56"/>
  <c r="N38" i="56"/>
  <c r="M38" i="56"/>
  <c r="I38" i="56"/>
  <c r="H38" i="56"/>
  <c r="G38" i="56"/>
  <c r="B38" i="56"/>
  <c r="O37" i="56"/>
  <c r="N37" i="56"/>
  <c r="M37" i="56"/>
  <c r="I37" i="56"/>
  <c r="H37" i="56"/>
  <c r="G37" i="56"/>
  <c r="B37" i="56"/>
  <c r="O36" i="56"/>
  <c r="N36" i="56"/>
  <c r="M36" i="56"/>
  <c r="I36" i="56"/>
  <c r="H36" i="56"/>
  <c r="G36" i="56"/>
  <c r="B36" i="56"/>
  <c r="O35" i="56"/>
  <c r="N35" i="56"/>
  <c r="M35" i="56"/>
  <c r="I35" i="56"/>
  <c r="H35" i="56"/>
  <c r="G35" i="56"/>
  <c r="B35" i="56"/>
  <c r="O34" i="56"/>
  <c r="N34" i="56"/>
  <c r="M34" i="56"/>
  <c r="I34" i="56"/>
  <c r="H34" i="56"/>
  <c r="G34" i="56"/>
  <c r="B34" i="56"/>
  <c r="O33" i="56"/>
  <c r="N33" i="56"/>
  <c r="M33" i="56"/>
  <c r="I33" i="56"/>
  <c r="H33" i="56"/>
  <c r="G33" i="56"/>
  <c r="B33" i="56"/>
  <c r="O32" i="56"/>
  <c r="N32" i="56"/>
  <c r="M32" i="56"/>
  <c r="I32" i="56"/>
  <c r="H32" i="56"/>
  <c r="G32" i="56"/>
  <c r="B32" i="56"/>
  <c r="O31" i="56"/>
  <c r="N31" i="56"/>
  <c r="M31" i="56"/>
  <c r="I31" i="56"/>
  <c r="H31" i="56"/>
  <c r="G31" i="56"/>
  <c r="B31" i="56"/>
  <c r="O30" i="56"/>
  <c r="N30" i="56"/>
  <c r="M30" i="56"/>
  <c r="I30" i="56"/>
  <c r="H30" i="56"/>
  <c r="G30" i="56"/>
  <c r="B30" i="56"/>
  <c r="O29" i="56"/>
  <c r="N29" i="56"/>
  <c r="M29" i="56"/>
  <c r="I29" i="56"/>
  <c r="H29" i="56"/>
  <c r="G29" i="56"/>
  <c r="B29" i="56"/>
  <c r="O28" i="56"/>
  <c r="N28" i="56"/>
  <c r="M28" i="56"/>
  <c r="I28" i="56"/>
  <c r="H28" i="56"/>
  <c r="G28" i="56"/>
  <c r="B28" i="56"/>
  <c r="O27" i="56"/>
  <c r="N27" i="56"/>
  <c r="M27" i="56"/>
  <c r="I27" i="56"/>
  <c r="H27" i="56"/>
  <c r="G27" i="56"/>
  <c r="B27" i="56"/>
  <c r="O26" i="56"/>
  <c r="N26" i="56"/>
  <c r="M26" i="56"/>
  <c r="I26" i="56"/>
  <c r="H26" i="56"/>
  <c r="G26" i="56"/>
  <c r="B26" i="56"/>
  <c r="O25" i="56"/>
  <c r="N25" i="56"/>
  <c r="M25" i="56"/>
  <c r="I25" i="56"/>
  <c r="H25" i="56"/>
  <c r="G25" i="56"/>
  <c r="B25" i="56"/>
  <c r="O24" i="56"/>
  <c r="N24" i="56"/>
  <c r="M24" i="56"/>
  <c r="I24" i="56"/>
  <c r="H24" i="56"/>
  <c r="G24" i="56"/>
  <c r="B24" i="56"/>
  <c r="O23" i="56"/>
  <c r="N23" i="56"/>
  <c r="M23" i="56"/>
  <c r="I23" i="56"/>
  <c r="H23" i="56"/>
  <c r="G23" i="56"/>
  <c r="B23" i="56"/>
  <c r="O22" i="56"/>
  <c r="N22" i="56"/>
  <c r="M22" i="56"/>
  <c r="I22" i="56"/>
  <c r="H22" i="56"/>
  <c r="G22" i="56"/>
  <c r="B22" i="56"/>
  <c r="O21" i="56"/>
  <c r="N21" i="56"/>
  <c r="M21" i="56"/>
  <c r="I21" i="56"/>
  <c r="H21" i="56"/>
  <c r="G21" i="56"/>
  <c r="B21" i="56"/>
  <c r="O20" i="56"/>
  <c r="N20" i="56"/>
  <c r="M20" i="56"/>
  <c r="I20" i="56"/>
  <c r="H20" i="56"/>
  <c r="G20" i="56"/>
  <c r="B20" i="56"/>
  <c r="O19" i="56"/>
  <c r="N19" i="56"/>
  <c r="M19" i="56"/>
  <c r="I19" i="56"/>
  <c r="H19" i="56"/>
  <c r="G19" i="56"/>
  <c r="B19" i="56"/>
  <c r="O18" i="56"/>
  <c r="N18" i="56"/>
  <c r="M18" i="56"/>
  <c r="I18" i="56"/>
  <c r="H18" i="56"/>
  <c r="G18" i="56"/>
  <c r="B18" i="56"/>
  <c r="O17" i="56"/>
  <c r="N17" i="56"/>
  <c r="M17" i="56"/>
  <c r="I17" i="56"/>
  <c r="H17" i="56"/>
  <c r="G17" i="56"/>
  <c r="B17" i="56"/>
  <c r="O16" i="56"/>
  <c r="N16" i="56"/>
  <c r="M16" i="56"/>
  <c r="I16" i="56"/>
  <c r="H16" i="56"/>
  <c r="G16" i="56"/>
  <c r="B16" i="56"/>
  <c r="O15" i="56"/>
  <c r="N15" i="56"/>
  <c r="M15" i="56"/>
  <c r="I15" i="56"/>
  <c r="H15" i="56"/>
  <c r="G15" i="56"/>
  <c r="B15" i="56"/>
  <c r="O14" i="56"/>
  <c r="N14" i="56"/>
  <c r="M14" i="56"/>
  <c r="I14" i="56"/>
  <c r="H14" i="56"/>
  <c r="G14" i="56"/>
  <c r="B14" i="56"/>
  <c r="O13" i="56"/>
  <c r="N13" i="56"/>
  <c r="M13" i="56"/>
  <c r="I13" i="56"/>
  <c r="H13" i="56"/>
  <c r="G13" i="56"/>
  <c r="B13" i="56"/>
  <c r="O12" i="56"/>
  <c r="N12" i="56"/>
  <c r="M12" i="56"/>
  <c r="I12" i="56"/>
  <c r="H12" i="56"/>
  <c r="G12" i="56"/>
  <c r="B12" i="56"/>
  <c r="O11" i="56"/>
  <c r="N11" i="56"/>
  <c r="I11" i="56"/>
  <c r="H11" i="56"/>
  <c r="G11" i="56"/>
  <c r="B11" i="56"/>
  <c r="G7" i="56"/>
  <c r="D7" i="56"/>
  <c r="A7" i="56"/>
  <c r="AH46" i="60"/>
  <c r="AG46" i="60"/>
  <c r="AF46" i="60"/>
  <c r="AD46" i="60"/>
  <c r="AC46" i="60"/>
  <c r="AB46" i="60"/>
  <c r="Z46" i="60"/>
  <c r="Y46" i="60"/>
  <c r="X46" i="60"/>
  <c r="V46" i="60"/>
  <c r="U46" i="60"/>
  <c r="T46" i="60"/>
  <c r="N46" i="60"/>
  <c r="M46" i="60"/>
  <c r="L46" i="60"/>
  <c r="F46" i="60"/>
  <c r="E46" i="60"/>
  <c r="D46" i="60"/>
  <c r="J24" i="51" s="1"/>
  <c r="C45" i="60"/>
  <c r="C44" i="60"/>
  <c r="C43" i="60"/>
  <c r="C42" i="60"/>
  <c r="C41" i="60"/>
  <c r="C40" i="60"/>
  <c r="C39" i="60"/>
  <c r="C38" i="60"/>
  <c r="C37" i="60"/>
  <c r="C36" i="60"/>
  <c r="C35" i="60"/>
  <c r="C34" i="60"/>
  <c r="C33" i="60"/>
  <c r="C32" i="60"/>
  <c r="C31" i="60"/>
  <c r="C30" i="60"/>
  <c r="C29" i="60"/>
  <c r="C28" i="60"/>
  <c r="C27" i="60"/>
  <c r="C26" i="60"/>
  <c r="C25" i="60"/>
  <c r="C24" i="60"/>
  <c r="C23" i="60"/>
  <c r="C22" i="60"/>
  <c r="C21" i="60"/>
  <c r="C20" i="60"/>
  <c r="C19" i="60"/>
  <c r="C18" i="60"/>
  <c r="C17" i="60"/>
  <c r="C16" i="60"/>
  <c r="C15" i="60"/>
  <c r="C14" i="60"/>
  <c r="C13" i="60"/>
  <c r="C12" i="60"/>
  <c r="C11" i="60"/>
  <c r="F7" i="60"/>
  <c r="C7" i="60"/>
  <c r="A7" i="60"/>
  <c r="K47" i="2"/>
  <c r="J47" i="2"/>
  <c r="I47" i="2"/>
  <c r="H47" i="2"/>
  <c r="G47" i="2"/>
  <c r="F47" i="2"/>
  <c r="E47" i="2"/>
  <c r="D47" i="2"/>
  <c r="K46" i="2"/>
  <c r="J46" i="2"/>
  <c r="I46" i="2"/>
  <c r="H46" i="2"/>
  <c r="G46" i="2"/>
  <c r="F46" i="2"/>
  <c r="E46" i="2"/>
  <c r="K45" i="2"/>
  <c r="J45" i="2"/>
  <c r="I45" i="2"/>
  <c r="H45" i="2"/>
  <c r="G45" i="2"/>
  <c r="F45" i="2"/>
  <c r="E45" i="2"/>
  <c r="D45" i="2"/>
  <c r="N44" i="2"/>
  <c r="M44" i="2"/>
  <c r="L44" i="2"/>
  <c r="K44" i="2"/>
  <c r="J44" i="2"/>
  <c r="I44" i="2"/>
  <c r="H44" i="2"/>
  <c r="G44" i="2"/>
  <c r="F44" i="2"/>
  <c r="E44" i="2"/>
  <c r="D44" i="2"/>
  <c r="V43" i="2"/>
  <c r="U43" i="2"/>
  <c r="T43" i="2"/>
  <c r="S43" i="2"/>
  <c r="R43" i="2"/>
  <c r="Q43" i="2"/>
  <c r="P43" i="2"/>
  <c r="O43" i="2"/>
  <c r="N43" i="2"/>
  <c r="M43" i="2"/>
  <c r="L43" i="2"/>
  <c r="C43" i="2"/>
  <c r="B43" i="2"/>
  <c r="V42" i="2"/>
  <c r="U42" i="2"/>
  <c r="T42" i="2"/>
  <c r="S42" i="2"/>
  <c r="R42" i="2"/>
  <c r="Q42" i="2"/>
  <c r="P42" i="2"/>
  <c r="O42" i="2"/>
  <c r="N42" i="2"/>
  <c r="M42" i="2"/>
  <c r="L42" i="2"/>
  <c r="C42" i="2"/>
  <c r="B42" i="2"/>
  <c r="V41" i="2"/>
  <c r="U41" i="2"/>
  <c r="T41" i="2"/>
  <c r="S41" i="2"/>
  <c r="R41" i="2"/>
  <c r="Q41" i="2"/>
  <c r="P41" i="2"/>
  <c r="O41" i="2"/>
  <c r="N41" i="2"/>
  <c r="M41" i="2"/>
  <c r="L41" i="2"/>
  <c r="C41" i="2"/>
  <c r="B41" i="2"/>
  <c r="V40" i="2"/>
  <c r="U40" i="2"/>
  <c r="T40" i="2"/>
  <c r="S40" i="2"/>
  <c r="R40" i="2"/>
  <c r="Q40" i="2"/>
  <c r="P40" i="2"/>
  <c r="O40" i="2"/>
  <c r="N40" i="2"/>
  <c r="M40" i="2"/>
  <c r="L40" i="2"/>
  <c r="C40" i="2"/>
  <c r="B40" i="2"/>
  <c r="V39" i="2"/>
  <c r="U39" i="2"/>
  <c r="T39" i="2"/>
  <c r="S39" i="2"/>
  <c r="R39" i="2"/>
  <c r="Q39" i="2"/>
  <c r="P39" i="2"/>
  <c r="O39" i="2"/>
  <c r="N39" i="2"/>
  <c r="M39" i="2"/>
  <c r="L39" i="2"/>
  <c r="C39" i="2"/>
  <c r="B39" i="2"/>
  <c r="V38" i="2"/>
  <c r="U38" i="2"/>
  <c r="T38" i="2"/>
  <c r="S38" i="2"/>
  <c r="R38" i="2"/>
  <c r="Q38" i="2"/>
  <c r="P38" i="2"/>
  <c r="O38" i="2"/>
  <c r="N38" i="2"/>
  <c r="M38" i="2"/>
  <c r="L38" i="2"/>
  <c r="C38" i="2"/>
  <c r="B38" i="2"/>
  <c r="V37" i="2"/>
  <c r="U37" i="2"/>
  <c r="T37" i="2"/>
  <c r="S37" i="2"/>
  <c r="R37" i="2"/>
  <c r="Q37" i="2"/>
  <c r="P37" i="2"/>
  <c r="O37" i="2"/>
  <c r="N37" i="2"/>
  <c r="M37" i="2"/>
  <c r="L37" i="2"/>
  <c r="C37" i="2"/>
  <c r="B37" i="2"/>
  <c r="V36" i="2"/>
  <c r="U36" i="2"/>
  <c r="T36" i="2"/>
  <c r="S36" i="2"/>
  <c r="R36" i="2"/>
  <c r="Q36" i="2"/>
  <c r="P36" i="2"/>
  <c r="O36" i="2"/>
  <c r="N36" i="2"/>
  <c r="M36" i="2"/>
  <c r="L36" i="2"/>
  <c r="C36" i="2"/>
  <c r="B36" i="2"/>
  <c r="V35" i="2"/>
  <c r="U35" i="2"/>
  <c r="T35" i="2"/>
  <c r="S35" i="2"/>
  <c r="R35" i="2"/>
  <c r="Q35" i="2"/>
  <c r="P35" i="2"/>
  <c r="O35" i="2"/>
  <c r="N35" i="2"/>
  <c r="M35" i="2"/>
  <c r="L35" i="2"/>
  <c r="C35" i="2"/>
  <c r="B35" i="2"/>
  <c r="V34" i="2"/>
  <c r="U34" i="2"/>
  <c r="T34" i="2"/>
  <c r="S34" i="2"/>
  <c r="R34" i="2"/>
  <c r="Q34" i="2"/>
  <c r="P34" i="2"/>
  <c r="O34" i="2"/>
  <c r="N34" i="2"/>
  <c r="M34" i="2"/>
  <c r="L34" i="2"/>
  <c r="C34" i="2"/>
  <c r="B34" i="2"/>
  <c r="V33" i="2"/>
  <c r="U33" i="2"/>
  <c r="T33" i="2"/>
  <c r="S33" i="2"/>
  <c r="R33" i="2"/>
  <c r="Q33" i="2"/>
  <c r="P33" i="2"/>
  <c r="O33" i="2"/>
  <c r="N33" i="2"/>
  <c r="M33" i="2"/>
  <c r="L33" i="2"/>
  <c r="C33" i="2"/>
  <c r="B33" i="2"/>
  <c r="V32" i="2"/>
  <c r="U32" i="2"/>
  <c r="T32" i="2"/>
  <c r="S32" i="2"/>
  <c r="R32" i="2"/>
  <c r="Q32" i="2"/>
  <c r="P32" i="2"/>
  <c r="O32" i="2"/>
  <c r="N32" i="2"/>
  <c r="M32" i="2"/>
  <c r="L32" i="2"/>
  <c r="C32" i="2"/>
  <c r="B32" i="2"/>
  <c r="V31" i="2"/>
  <c r="U31" i="2"/>
  <c r="T31" i="2"/>
  <c r="S31" i="2"/>
  <c r="R31" i="2"/>
  <c r="Q31" i="2"/>
  <c r="P31" i="2"/>
  <c r="O31" i="2"/>
  <c r="N31" i="2"/>
  <c r="M31" i="2"/>
  <c r="L31" i="2"/>
  <c r="C31" i="2"/>
  <c r="B31" i="2"/>
  <c r="V30" i="2"/>
  <c r="U30" i="2"/>
  <c r="T30" i="2"/>
  <c r="S30" i="2"/>
  <c r="R30" i="2"/>
  <c r="Q30" i="2"/>
  <c r="P30" i="2"/>
  <c r="O30" i="2"/>
  <c r="N30" i="2"/>
  <c r="M30" i="2"/>
  <c r="L30" i="2"/>
  <c r="C30" i="2"/>
  <c r="B30" i="2"/>
  <c r="V29" i="2"/>
  <c r="U29" i="2"/>
  <c r="T29" i="2"/>
  <c r="S29" i="2"/>
  <c r="R29" i="2"/>
  <c r="Q29" i="2"/>
  <c r="P29" i="2"/>
  <c r="O29" i="2"/>
  <c r="N29" i="2"/>
  <c r="M29" i="2"/>
  <c r="L29" i="2"/>
  <c r="C29" i="2"/>
  <c r="B29" i="2"/>
  <c r="V28" i="2"/>
  <c r="U28" i="2"/>
  <c r="T28" i="2"/>
  <c r="S28" i="2"/>
  <c r="R28" i="2"/>
  <c r="Q28" i="2"/>
  <c r="P28" i="2"/>
  <c r="O28" i="2"/>
  <c r="N28" i="2"/>
  <c r="M28" i="2"/>
  <c r="L28" i="2"/>
  <c r="C28" i="2"/>
  <c r="B28" i="2"/>
  <c r="V27" i="2"/>
  <c r="U27" i="2"/>
  <c r="T27" i="2"/>
  <c r="S27" i="2"/>
  <c r="R27" i="2"/>
  <c r="Q27" i="2"/>
  <c r="P27" i="2"/>
  <c r="O27" i="2"/>
  <c r="N27" i="2"/>
  <c r="M27" i="2"/>
  <c r="L27" i="2"/>
  <c r="C27" i="2"/>
  <c r="B27" i="2"/>
  <c r="V26" i="2"/>
  <c r="U26" i="2"/>
  <c r="T26" i="2"/>
  <c r="S26" i="2"/>
  <c r="R26" i="2"/>
  <c r="Q26" i="2"/>
  <c r="P26" i="2"/>
  <c r="O26" i="2"/>
  <c r="N26" i="2"/>
  <c r="M26" i="2"/>
  <c r="L26" i="2"/>
  <c r="C26" i="2"/>
  <c r="B26" i="2"/>
  <c r="V25" i="2"/>
  <c r="U25" i="2"/>
  <c r="T25" i="2"/>
  <c r="S25" i="2"/>
  <c r="R25" i="2"/>
  <c r="Q25" i="2"/>
  <c r="P25" i="2"/>
  <c r="O25" i="2"/>
  <c r="N25" i="2"/>
  <c r="M25" i="2"/>
  <c r="L25" i="2"/>
  <c r="C25" i="2"/>
  <c r="B25" i="2"/>
  <c r="V24" i="2"/>
  <c r="U24" i="2"/>
  <c r="T24" i="2"/>
  <c r="S24" i="2"/>
  <c r="R24" i="2"/>
  <c r="Q24" i="2"/>
  <c r="P24" i="2"/>
  <c r="O24" i="2"/>
  <c r="N24" i="2"/>
  <c r="M24" i="2"/>
  <c r="L24" i="2"/>
  <c r="C24" i="2"/>
  <c r="B24" i="2"/>
  <c r="V23" i="2"/>
  <c r="U23" i="2"/>
  <c r="T23" i="2"/>
  <c r="S23" i="2"/>
  <c r="R23" i="2"/>
  <c r="Q23" i="2"/>
  <c r="P23" i="2"/>
  <c r="O23" i="2"/>
  <c r="N23" i="2"/>
  <c r="M23" i="2"/>
  <c r="L23" i="2"/>
  <c r="C23" i="2"/>
  <c r="B23" i="2"/>
  <c r="V22" i="2"/>
  <c r="U22" i="2"/>
  <c r="T22" i="2"/>
  <c r="S22" i="2"/>
  <c r="R22" i="2"/>
  <c r="Q22" i="2"/>
  <c r="P22" i="2"/>
  <c r="O22" i="2"/>
  <c r="N22" i="2"/>
  <c r="M22" i="2"/>
  <c r="L22" i="2"/>
  <c r="C22" i="2"/>
  <c r="B22" i="2"/>
  <c r="V21" i="2"/>
  <c r="U21" i="2"/>
  <c r="T21" i="2"/>
  <c r="S21" i="2"/>
  <c r="R21" i="2"/>
  <c r="Q21" i="2"/>
  <c r="P21" i="2"/>
  <c r="O21" i="2"/>
  <c r="N21" i="2"/>
  <c r="M21" i="2"/>
  <c r="L21" i="2"/>
  <c r="C21" i="2"/>
  <c r="B21" i="2"/>
  <c r="V20" i="2"/>
  <c r="U20" i="2"/>
  <c r="T20" i="2"/>
  <c r="S20" i="2"/>
  <c r="R20" i="2"/>
  <c r="Q20" i="2"/>
  <c r="P20" i="2"/>
  <c r="O20" i="2"/>
  <c r="N20" i="2"/>
  <c r="M20" i="2"/>
  <c r="L20" i="2"/>
  <c r="C20" i="2"/>
  <c r="B20" i="2"/>
  <c r="V19" i="2"/>
  <c r="U19" i="2"/>
  <c r="T19" i="2"/>
  <c r="S19" i="2"/>
  <c r="R19" i="2"/>
  <c r="Q19" i="2"/>
  <c r="P19" i="2"/>
  <c r="O19" i="2"/>
  <c r="N19" i="2"/>
  <c r="M19" i="2"/>
  <c r="L19" i="2"/>
  <c r="C19" i="2"/>
  <c r="B19" i="2"/>
  <c r="V18" i="2"/>
  <c r="U18" i="2"/>
  <c r="T18" i="2"/>
  <c r="S18" i="2"/>
  <c r="R18" i="2"/>
  <c r="Q18" i="2"/>
  <c r="P18" i="2"/>
  <c r="O18" i="2"/>
  <c r="N18" i="2"/>
  <c r="M18" i="2"/>
  <c r="L18" i="2"/>
  <c r="C18" i="2"/>
  <c r="B18" i="2"/>
  <c r="V17" i="2"/>
  <c r="U17" i="2"/>
  <c r="T17" i="2"/>
  <c r="S17" i="2"/>
  <c r="R17" i="2"/>
  <c r="Q17" i="2"/>
  <c r="P17" i="2"/>
  <c r="O17" i="2"/>
  <c r="N17" i="2"/>
  <c r="M17" i="2"/>
  <c r="L17" i="2"/>
  <c r="C17" i="2"/>
  <c r="B17" i="2"/>
  <c r="V16" i="2"/>
  <c r="U16" i="2"/>
  <c r="T16" i="2"/>
  <c r="S16" i="2"/>
  <c r="R16" i="2"/>
  <c r="Q16" i="2"/>
  <c r="P16" i="2"/>
  <c r="O16" i="2"/>
  <c r="N16" i="2"/>
  <c r="M16" i="2"/>
  <c r="L16" i="2"/>
  <c r="C16" i="2"/>
  <c r="B16" i="2"/>
  <c r="V15" i="2"/>
  <c r="U15" i="2"/>
  <c r="T15" i="2"/>
  <c r="S15" i="2"/>
  <c r="R15" i="2"/>
  <c r="Q15" i="2"/>
  <c r="P15" i="2"/>
  <c r="O15" i="2"/>
  <c r="N15" i="2"/>
  <c r="M15" i="2"/>
  <c r="L15" i="2"/>
  <c r="C15" i="2"/>
  <c r="B15" i="2"/>
  <c r="V14" i="2"/>
  <c r="U14" i="2"/>
  <c r="T14" i="2"/>
  <c r="S14" i="2"/>
  <c r="R14" i="2"/>
  <c r="Q14" i="2"/>
  <c r="P14" i="2"/>
  <c r="O14" i="2"/>
  <c r="N14" i="2"/>
  <c r="M14" i="2"/>
  <c r="L14" i="2"/>
  <c r="C14" i="2"/>
  <c r="B14" i="2"/>
  <c r="V13" i="2"/>
  <c r="U13" i="2"/>
  <c r="T13" i="2"/>
  <c r="S13" i="2"/>
  <c r="R13" i="2"/>
  <c r="Q13" i="2"/>
  <c r="P13" i="2"/>
  <c r="O13" i="2"/>
  <c r="N13" i="2"/>
  <c r="M13" i="2"/>
  <c r="L13" i="2"/>
  <c r="C13" i="2"/>
  <c r="B13" i="2"/>
  <c r="V12" i="2"/>
  <c r="U12" i="2"/>
  <c r="T12" i="2"/>
  <c r="S12" i="2"/>
  <c r="R12" i="2"/>
  <c r="Q12" i="2"/>
  <c r="P12" i="2"/>
  <c r="O12" i="2"/>
  <c r="N12" i="2"/>
  <c r="M12" i="2"/>
  <c r="L12" i="2"/>
  <c r="C12" i="2"/>
  <c r="B12" i="2"/>
  <c r="V11" i="2"/>
  <c r="U11" i="2"/>
  <c r="T11" i="2"/>
  <c r="S11" i="2"/>
  <c r="R11" i="2"/>
  <c r="Q11" i="2"/>
  <c r="P11" i="2"/>
  <c r="O11" i="2"/>
  <c r="N11" i="2"/>
  <c r="M11" i="2"/>
  <c r="L11" i="2"/>
  <c r="C11" i="2"/>
  <c r="B11" i="2"/>
  <c r="V10" i="2"/>
  <c r="U10" i="2"/>
  <c r="T10" i="2"/>
  <c r="S10" i="2"/>
  <c r="R10" i="2"/>
  <c r="Q10" i="2"/>
  <c r="P10" i="2"/>
  <c r="O10" i="2"/>
  <c r="N10" i="2"/>
  <c r="M10" i="2"/>
  <c r="L10" i="2"/>
  <c r="C10" i="2"/>
  <c r="B10" i="2"/>
  <c r="V9" i="2"/>
  <c r="U9" i="2"/>
  <c r="T9" i="2"/>
  <c r="S9" i="2"/>
  <c r="R9" i="2"/>
  <c r="Q9" i="2"/>
  <c r="P9" i="2"/>
  <c r="O9" i="2"/>
  <c r="N9" i="2"/>
  <c r="M9" i="2"/>
  <c r="L9" i="2"/>
  <c r="C9" i="2"/>
  <c r="B9" i="2"/>
  <c r="G6" i="2"/>
  <c r="D6" i="2"/>
  <c r="A6" i="2"/>
  <c r="K47" i="1"/>
  <c r="J47" i="1"/>
  <c r="I47" i="1"/>
  <c r="H47" i="1"/>
  <c r="G47" i="1"/>
  <c r="F47" i="1"/>
  <c r="E47" i="1"/>
  <c r="D47" i="1"/>
  <c r="K46" i="1"/>
  <c r="J46" i="1"/>
  <c r="I46" i="1"/>
  <c r="H46" i="1"/>
  <c r="G46" i="1"/>
  <c r="F46" i="1"/>
  <c r="E46" i="1"/>
  <c r="K45" i="1"/>
  <c r="J45" i="1"/>
  <c r="I45" i="1"/>
  <c r="H45" i="1"/>
  <c r="G45" i="1"/>
  <c r="F45" i="1"/>
  <c r="E45" i="1"/>
  <c r="D45" i="1"/>
  <c r="N44" i="1"/>
  <c r="M44" i="1"/>
  <c r="L44" i="1"/>
  <c r="K44" i="1"/>
  <c r="J44" i="1"/>
  <c r="I44" i="1"/>
  <c r="H44" i="1"/>
  <c r="G44" i="1"/>
  <c r="F44" i="1"/>
  <c r="E44" i="1"/>
  <c r="D44" i="1"/>
  <c r="V43" i="1"/>
  <c r="U43" i="1"/>
  <c r="T43" i="1"/>
  <c r="S43" i="1"/>
  <c r="R43" i="1"/>
  <c r="Q43" i="1"/>
  <c r="P43" i="1"/>
  <c r="O43" i="1"/>
  <c r="N43" i="1"/>
  <c r="M43" i="1"/>
  <c r="L43" i="1"/>
  <c r="C43" i="1"/>
  <c r="B43" i="1"/>
  <c r="V42" i="1"/>
  <c r="U42" i="1"/>
  <c r="T42" i="1"/>
  <c r="S42" i="1"/>
  <c r="R42" i="1"/>
  <c r="Q42" i="1"/>
  <c r="P42" i="1"/>
  <c r="O42" i="1"/>
  <c r="N42" i="1"/>
  <c r="M42" i="1"/>
  <c r="L42" i="1"/>
  <c r="C42" i="1"/>
  <c r="B42" i="1"/>
  <c r="V41" i="1"/>
  <c r="U41" i="1"/>
  <c r="T41" i="1"/>
  <c r="S41" i="1"/>
  <c r="R41" i="1"/>
  <c r="Q41" i="1"/>
  <c r="P41" i="1"/>
  <c r="O41" i="1"/>
  <c r="N41" i="1"/>
  <c r="M41" i="1"/>
  <c r="L41" i="1"/>
  <c r="C41" i="1"/>
  <c r="B41" i="1"/>
  <c r="V40" i="1"/>
  <c r="U40" i="1"/>
  <c r="T40" i="1"/>
  <c r="S40" i="1"/>
  <c r="R40" i="1"/>
  <c r="Q40" i="1"/>
  <c r="P40" i="1"/>
  <c r="O40" i="1"/>
  <c r="N40" i="1"/>
  <c r="M40" i="1"/>
  <c r="L40" i="1"/>
  <c r="C40" i="1"/>
  <c r="B40" i="1"/>
  <c r="V39" i="1"/>
  <c r="U39" i="1"/>
  <c r="T39" i="1"/>
  <c r="S39" i="1"/>
  <c r="R39" i="1"/>
  <c r="Q39" i="1"/>
  <c r="P39" i="1"/>
  <c r="O39" i="1"/>
  <c r="N39" i="1"/>
  <c r="M39" i="1"/>
  <c r="L39" i="1"/>
  <c r="C39" i="1"/>
  <c r="B39" i="1"/>
  <c r="V38" i="1"/>
  <c r="U38" i="1"/>
  <c r="T38" i="1"/>
  <c r="S38" i="1"/>
  <c r="R38" i="1"/>
  <c r="Q38" i="1"/>
  <c r="P38" i="1"/>
  <c r="O38" i="1"/>
  <c r="N38" i="1"/>
  <c r="M38" i="1"/>
  <c r="L38" i="1"/>
  <c r="C38" i="1"/>
  <c r="B38" i="1"/>
  <c r="V37" i="1"/>
  <c r="U37" i="1"/>
  <c r="T37" i="1"/>
  <c r="S37" i="1"/>
  <c r="R37" i="1"/>
  <c r="Q37" i="1"/>
  <c r="P37" i="1"/>
  <c r="O37" i="1"/>
  <c r="N37" i="1"/>
  <c r="M37" i="1"/>
  <c r="L37" i="1"/>
  <c r="C37" i="1"/>
  <c r="B37" i="1"/>
  <c r="V36" i="1"/>
  <c r="U36" i="1"/>
  <c r="T36" i="1"/>
  <c r="S36" i="1"/>
  <c r="R36" i="1"/>
  <c r="Q36" i="1"/>
  <c r="P36" i="1"/>
  <c r="O36" i="1"/>
  <c r="N36" i="1"/>
  <c r="M36" i="1"/>
  <c r="L36" i="1"/>
  <c r="C36" i="1"/>
  <c r="B36" i="1"/>
  <c r="V35" i="1"/>
  <c r="U35" i="1"/>
  <c r="T35" i="1"/>
  <c r="S35" i="1"/>
  <c r="R35" i="1"/>
  <c r="Q35" i="1"/>
  <c r="P35" i="1"/>
  <c r="O35" i="1"/>
  <c r="N35" i="1"/>
  <c r="M35" i="1"/>
  <c r="L35" i="1"/>
  <c r="C35" i="1"/>
  <c r="B35" i="1"/>
  <c r="V34" i="1"/>
  <c r="U34" i="1"/>
  <c r="T34" i="1"/>
  <c r="S34" i="1"/>
  <c r="R34" i="1"/>
  <c r="Q34" i="1"/>
  <c r="P34" i="1"/>
  <c r="O34" i="1"/>
  <c r="N34" i="1"/>
  <c r="M34" i="1"/>
  <c r="L34" i="1"/>
  <c r="C34" i="1"/>
  <c r="B34" i="1"/>
  <c r="V33" i="1"/>
  <c r="U33" i="1"/>
  <c r="T33" i="1"/>
  <c r="S33" i="1"/>
  <c r="R33" i="1"/>
  <c r="Q33" i="1"/>
  <c r="P33" i="1"/>
  <c r="O33" i="1"/>
  <c r="N33" i="1"/>
  <c r="M33" i="1"/>
  <c r="L33" i="1"/>
  <c r="C33" i="1"/>
  <c r="B33" i="1"/>
  <c r="V32" i="1"/>
  <c r="U32" i="1"/>
  <c r="T32" i="1"/>
  <c r="S32" i="1"/>
  <c r="R32" i="1"/>
  <c r="Q32" i="1"/>
  <c r="P32" i="1"/>
  <c r="O32" i="1"/>
  <c r="N32" i="1"/>
  <c r="M32" i="1"/>
  <c r="L32" i="1"/>
  <c r="C32" i="1"/>
  <c r="B32" i="1"/>
  <c r="V31" i="1"/>
  <c r="U31" i="1"/>
  <c r="T31" i="1"/>
  <c r="S31" i="1"/>
  <c r="R31" i="1"/>
  <c r="Q31" i="1"/>
  <c r="P31" i="1"/>
  <c r="O31" i="1"/>
  <c r="N31" i="1"/>
  <c r="M31" i="1"/>
  <c r="L31" i="1"/>
  <c r="C31" i="1"/>
  <c r="B31" i="1"/>
  <c r="V30" i="1"/>
  <c r="U30" i="1"/>
  <c r="T30" i="1"/>
  <c r="S30" i="1"/>
  <c r="R30" i="1"/>
  <c r="Q30" i="1"/>
  <c r="P30" i="1"/>
  <c r="O30" i="1"/>
  <c r="N30" i="1"/>
  <c r="M30" i="1"/>
  <c r="L30" i="1"/>
  <c r="C30" i="1"/>
  <c r="B30" i="1"/>
  <c r="V29" i="1"/>
  <c r="U29" i="1"/>
  <c r="T29" i="1"/>
  <c r="S29" i="1"/>
  <c r="R29" i="1"/>
  <c r="Q29" i="1"/>
  <c r="P29" i="1"/>
  <c r="O29" i="1"/>
  <c r="N29" i="1"/>
  <c r="M29" i="1"/>
  <c r="L29" i="1"/>
  <c r="C29" i="1"/>
  <c r="B29" i="1"/>
  <c r="V28" i="1"/>
  <c r="U28" i="1"/>
  <c r="T28" i="1"/>
  <c r="S28" i="1"/>
  <c r="R28" i="1"/>
  <c r="Q28" i="1"/>
  <c r="P28" i="1"/>
  <c r="O28" i="1"/>
  <c r="N28" i="1"/>
  <c r="M28" i="1"/>
  <c r="L28" i="1"/>
  <c r="C28" i="1"/>
  <c r="B28" i="1"/>
  <c r="V27" i="1"/>
  <c r="U27" i="1"/>
  <c r="T27" i="1"/>
  <c r="S27" i="1"/>
  <c r="R27" i="1"/>
  <c r="Q27" i="1"/>
  <c r="P27" i="1"/>
  <c r="O27" i="1"/>
  <c r="N27" i="1"/>
  <c r="M27" i="1"/>
  <c r="L27" i="1"/>
  <c r="C27" i="1"/>
  <c r="B27" i="1"/>
  <c r="V26" i="1"/>
  <c r="U26" i="1"/>
  <c r="T26" i="1"/>
  <c r="S26" i="1"/>
  <c r="R26" i="1"/>
  <c r="Q26" i="1"/>
  <c r="P26" i="1"/>
  <c r="O26" i="1"/>
  <c r="N26" i="1"/>
  <c r="M26" i="1"/>
  <c r="L26" i="1"/>
  <c r="C26" i="1"/>
  <c r="B26" i="1"/>
  <c r="V25" i="1"/>
  <c r="U25" i="1"/>
  <c r="T25" i="1"/>
  <c r="S25" i="1"/>
  <c r="R25" i="1"/>
  <c r="Q25" i="1"/>
  <c r="P25" i="1"/>
  <c r="O25" i="1"/>
  <c r="N25" i="1"/>
  <c r="M25" i="1"/>
  <c r="L25" i="1"/>
  <c r="C25" i="1"/>
  <c r="B25" i="1"/>
  <c r="V24" i="1"/>
  <c r="U24" i="1"/>
  <c r="T24" i="1"/>
  <c r="S24" i="1"/>
  <c r="R24" i="1"/>
  <c r="Q24" i="1"/>
  <c r="P24" i="1"/>
  <c r="O24" i="1"/>
  <c r="N24" i="1"/>
  <c r="M24" i="1"/>
  <c r="L24" i="1"/>
  <c r="C24" i="1"/>
  <c r="B24" i="1"/>
  <c r="V23" i="1"/>
  <c r="U23" i="1"/>
  <c r="T23" i="1"/>
  <c r="S23" i="1"/>
  <c r="R23" i="1"/>
  <c r="Q23" i="1"/>
  <c r="P23" i="1"/>
  <c r="O23" i="1"/>
  <c r="N23" i="1"/>
  <c r="M23" i="1"/>
  <c r="L23" i="1"/>
  <c r="C23" i="1"/>
  <c r="B23" i="1"/>
  <c r="V22" i="1"/>
  <c r="U22" i="1"/>
  <c r="T22" i="1"/>
  <c r="S22" i="1"/>
  <c r="R22" i="1"/>
  <c r="Q22" i="1"/>
  <c r="P22" i="1"/>
  <c r="O22" i="1"/>
  <c r="N22" i="1"/>
  <c r="M22" i="1"/>
  <c r="L22" i="1"/>
  <c r="C22" i="1"/>
  <c r="B22" i="1"/>
  <c r="V21" i="1"/>
  <c r="U21" i="1"/>
  <c r="T21" i="1"/>
  <c r="S21" i="1"/>
  <c r="R21" i="1"/>
  <c r="Q21" i="1"/>
  <c r="P21" i="1"/>
  <c r="O21" i="1"/>
  <c r="N21" i="1"/>
  <c r="M21" i="1"/>
  <c r="L21" i="1"/>
  <c r="C21" i="1"/>
  <c r="B21" i="1"/>
  <c r="V20" i="1"/>
  <c r="U20" i="1"/>
  <c r="T20" i="1"/>
  <c r="S20" i="1"/>
  <c r="R20" i="1"/>
  <c r="Q20" i="1"/>
  <c r="P20" i="1"/>
  <c r="O20" i="1"/>
  <c r="N20" i="1"/>
  <c r="M20" i="1"/>
  <c r="L20" i="1"/>
  <c r="C20" i="1"/>
  <c r="B20" i="1"/>
  <c r="V19" i="1"/>
  <c r="U19" i="1"/>
  <c r="T19" i="1"/>
  <c r="S19" i="1"/>
  <c r="R19" i="1"/>
  <c r="Q19" i="1"/>
  <c r="P19" i="1"/>
  <c r="O19" i="1"/>
  <c r="N19" i="1"/>
  <c r="M19" i="1"/>
  <c r="L19" i="1"/>
  <c r="C19" i="1"/>
  <c r="B19" i="1"/>
  <c r="V18" i="1"/>
  <c r="U18" i="1"/>
  <c r="T18" i="1"/>
  <c r="S18" i="1"/>
  <c r="R18" i="1"/>
  <c r="Q18" i="1"/>
  <c r="P18" i="1"/>
  <c r="O18" i="1"/>
  <c r="N18" i="1"/>
  <c r="M18" i="1"/>
  <c r="L18" i="1"/>
  <c r="C18" i="1"/>
  <c r="B18" i="1"/>
  <c r="V17" i="1"/>
  <c r="U17" i="1"/>
  <c r="T17" i="1"/>
  <c r="S17" i="1"/>
  <c r="R17" i="1"/>
  <c r="Q17" i="1"/>
  <c r="P17" i="1"/>
  <c r="O17" i="1"/>
  <c r="N17" i="1"/>
  <c r="M17" i="1"/>
  <c r="L17" i="1"/>
  <c r="C17" i="1"/>
  <c r="B17" i="1"/>
  <c r="V16" i="1"/>
  <c r="U16" i="1"/>
  <c r="T16" i="1"/>
  <c r="S16" i="1"/>
  <c r="R16" i="1"/>
  <c r="Q16" i="1"/>
  <c r="P16" i="1"/>
  <c r="O16" i="1"/>
  <c r="N16" i="1"/>
  <c r="M16" i="1"/>
  <c r="L16" i="1"/>
  <c r="C16" i="1"/>
  <c r="B16" i="1"/>
  <c r="V15" i="1"/>
  <c r="U15" i="1"/>
  <c r="T15" i="1"/>
  <c r="S15" i="1"/>
  <c r="R15" i="1"/>
  <c r="Q15" i="1"/>
  <c r="P15" i="1"/>
  <c r="O15" i="1"/>
  <c r="N15" i="1"/>
  <c r="M15" i="1"/>
  <c r="L15" i="1"/>
  <c r="C15" i="1"/>
  <c r="B15" i="1"/>
  <c r="V14" i="1"/>
  <c r="U14" i="1"/>
  <c r="T14" i="1"/>
  <c r="S14" i="1"/>
  <c r="R14" i="1"/>
  <c r="Q14" i="1"/>
  <c r="P14" i="1"/>
  <c r="O14" i="1"/>
  <c r="N14" i="1"/>
  <c r="M14" i="1"/>
  <c r="L14" i="1"/>
  <c r="C14" i="1"/>
  <c r="B14" i="1"/>
  <c r="V13" i="1"/>
  <c r="U13" i="1"/>
  <c r="T13" i="1"/>
  <c r="S13" i="1"/>
  <c r="R13" i="1"/>
  <c r="Q13" i="1"/>
  <c r="P13" i="1"/>
  <c r="O13" i="1"/>
  <c r="N13" i="1"/>
  <c r="M13" i="1"/>
  <c r="L13" i="1"/>
  <c r="C13" i="1"/>
  <c r="B13" i="1"/>
  <c r="V12" i="1"/>
  <c r="U12" i="1"/>
  <c r="T12" i="1"/>
  <c r="S12" i="1"/>
  <c r="R12" i="1"/>
  <c r="Q12" i="1"/>
  <c r="P12" i="1"/>
  <c r="O12" i="1"/>
  <c r="N12" i="1"/>
  <c r="M12" i="1"/>
  <c r="L12" i="1"/>
  <c r="C12" i="1"/>
  <c r="B12" i="1"/>
  <c r="V11" i="1"/>
  <c r="U11" i="1"/>
  <c r="T11" i="1"/>
  <c r="S11" i="1"/>
  <c r="R11" i="1"/>
  <c r="Q11" i="1"/>
  <c r="P11" i="1"/>
  <c r="O11" i="1"/>
  <c r="N11" i="1"/>
  <c r="M11" i="1"/>
  <c r="L11" i="1"/>
  <c r="C11" i="1"/>
  <c r="B11" i="1"/>
  <c r="V10" i="1"/>
  <c r="U10" i="1"/>
  <c r="T10" i="1"/>
  <c r="S10" i="1"/>
  <c r="R10" i="1"/>
  <c r="Q10" i="1"/>
  <c r="P10" i="1"/>
  <c r="O10" i="1"/>
  <c r="N10" i="1"/>
  <c r="M10" i="1"/>
  <c r="L10" i="1"/>
  <c r="C10" i="1"/>
  <c r="B10" i="1"/>
  <c r="V9" i="1"/>
  <c r="U9" i="1"/>
  <c r="T9" i="1"/>
  <c r="S9" i="1"/>
  <c r="R9" i="1"/>
  <c r="Q9" i="1"/>
  <c r="P9" i="1"/>
  <c r="O9" i="1"/>
  <c r="N9" i="1"/>
  <c r="M9" i="1"/>
  <c r="L9" i="1"/>
  <c r="C9" i="1"/>
  <c r="B9" i="1"/>
  <c r="D2" i="14" s="1"/>
  <c r="M5" i="14" s="1"/>
  <c r="G6" i="1"/>
  <c r="D6" i="1"/>
  <c r="A6" i="1"/>
  <c r="V30" i="51"/>
  <c r="U30" i="51"/>
  <c r="T30" i="51"/>
  <c r="V29" i="51"/>
  <c r="U29" i="51"/>
  <c r="T29" i="51"/>
  <c r="V27" i="51"/>
  <c r="U27" i="51"/>
  <c r="T27" i="51"/>
  <c r="G13" i="51"/>
  <c r="F13" i="51"/>
  <c r="E13" i="51"/>
  <c r="D13" i="51"/>
  <c r="C13" i="51"/>
  <c r="B13" i="51"/>
  <c r="A13" i="51"/>
  <c r="Z41" i="51"/>
  <c r="T41" i="51"/>
  <c r="U41" i="51" s="1"/>
  <c r="V41" i="51" s="1"/>
  <c r="W41" i="51" s="1"/>
  <c r="X41" i="51" s="1"/>
  <c r="Y41" i="51" s="1"/>
  <c r="S41" i="51"/>
  <c r="V26" i="51"/>
  <c r="U26" i="51"/>
  <c r="T26" i="51"/>
  <c r="G12" i="51"/>
  <c r="F12" i="51"/>
  <c r="E12" i="51"/>
  <c r="D12" i="51"/>
  <c r="C12" i="51"/>
  <c r="B12" i="51"/>
  <c r="A12" i="51"/>
  <c r="Z40" i="51"/>
  <c r="Y40" i="51"/>
  <c r="X40" i="51"/>
  <c r="W40" i="51"/>
  <c r="V40" i="51"/>
  <c r="U40" i="51"/>
  <c r="T40" i="51"/>
  <c r="S40" i="51"/>
  <c r="W24" i="51"/>
  <c r="U24" i="51"/>
  <c r="S24" i="51"/>
  <c r="G10" i="51"/>
  <c r="F10" i="51"/>
  <c r="E10" i="51"/>
  <c r="D10" i="51"/>
  <c r="C10" i="51"/>
  <c r="B10" i="51"/>
  <c r="A10" i="51"/>
  <c r="Z38" i="51"/>
  <c r="Y38" i="51"/>
  <c r="X38" i="51"/>
  <c r="W38" i="51"/>
  <c r="V38" i="51"/>
  <c r="U38" i="51"/>
  <c r="T38" i="51"/>
  <c r="S38" i="51"/>
  <c r="Z22" i="51"/>
  <c r="Y22" i="51"/>
  <c r="X22" i="51"/>
  <c r="H8" i="51"/>
  <c r="G8" i="51"/>
  <c r="Z36" i="51"/>
  <c r="Y36" i="51"/>
  <c r="X36" i="51"/>
  <c r="C43" i="51"/>
  <c r="Q41" i="51"/>
  <c r="K41" i="51"/>
  <c r="L41" i="51" s="1"/>
  <c r="M41" i="51" s="1"/>
  <c r="N41" i="51" s="1"/>
  <c r="O41" i="51" s="1"/>
  <c r="P41" i="51" s="1"/>
  <c r="J41" i="51"/>
  <c r="Q40" i="51"/>
  <c r="P40" i="51"/>
  <c r="O40" i="51"/>
  <c r="N40" i="51"/>
  <c r="M40" i="51"/>
  <c r="L40" i="51"/>
  <c r="K40" i="51"/>
  <c r="J40" i="51"/>
  <c r="D40" i="51"/>
  <c r="C40" i="51"/>
  <c r="B40" i="51"/>
  <c r="M26" i="51"/>
  <c r="L26" i="51"/>
  <c r="K26" i="51"/>
  <c r="Q38" i="51"/>
  <c r="P38" i="51"/>
  <c r="O38" i="51"/>
  <c r="N38" i="51"/>
  <c r="M38" i="51"/>
  <c r="L38" i="51"/>
  <c r="K38" i="51"/>
  <c r="J38" i="51"/>
  <c r="Q36" i="51"/>
  <c r="P36" i="51"/>
  <c r="O36" i="51"/>
  <c r="D29" i="51"/>
  <c r="C29" i="51"/>
  <c r="B29" i="51"/>
  <c r="Z13" i="51"/>
  <c r="T13" i="51"/>
  <c r="U13" i="51" s="1"/>
  <c r="V13" i="51" s="1"/>
  <c r="W13" i="51" s="1"/>
  <c r="X13" i="51" s="1"/>
  <c r="Y13" i="51" s="1"/>
  <c r="S13" i="51"/>
  <c r="Q13" i="51"/>
  <c r="K13" i="51"/>
  <c r="L13" i="51" s="1"/>
  <c r="M13" i="51" s="1"/>
  <c r="N13" i="51" s="1"/>
  <c r="O13" i="51" s="1"/>
  <c r="P13" i="51" s="1"/>
  <c r="J13" i="51"/>
  <c r="Z12" i="51"/>
  <c r="Y12" i="51"/>
  <c r="X12" i="51"/>
  <c r="W12" i="51"/>
  <c r="V12" i="51"/>
  <c r="U12" i="51"/>
  <c r="T12" i="51"/>
  <c r="S12" i="51"/>
  <c r="Q12" i="51"/>
  <c r="P12" i="51"/>
  <c r="O12" i="51"/>
  <c r="N12" i="51"/>
  <c r="M12" i="51"/>
  <c r="L12" i="51"/>
  <c r="K12" i="51"/>
  <c r="J12" i="51"/>
  <c r="Z10" i="51"/>
  <c r="Y10" i="51"/>
  <c r="X10" i="51"/>
  <c r="W10" i="51"/>
  <c r="V10" i="51"/>
  <c r="U10" i="51"/>
  <c r="T10" i="51"/>
  <c r="S10" i="51"/>
  <c r="Q10" i="51"/>
  <c r="P10" i="51"/>
  <c r="O10" i="51"/>
  <c r="N10" i="51"/>
  <c r="M10" i="51"/>
  <c r="L10" i="51"/>
  <c r="K10" i="51"/>
  <c r="J10" i="51"/>
  <c r="Z8" i="51"/>
  <c r="Y8" i="51"/>
  <c r="X8" i="51"/>
  <c r="Q8" i="51"/>
  <c r="P8" i="51"/>
  <c r="O8" i="51"/>
  <c r="L5" i="51"/>
  <c r="I5" i="51"/>
  <c r="F5" i="51"/>
  <c r="A5" i="51"/>
  <c r="P46" i="60" l="1"/>
  <c r="F22" i="51" s="1"/>
  <c r="H46" i="61"/>
  <c r="I46" i="61"/>
  <c r="L9" i="12"/>
  <c r="N24" i="51"/>
  <c r="M27" i="51" s="1"/>
  <c r="D26" i="42"/>
  <c r="D26" i="33"/>
  <c r="D26" i="19"/>
  <c r="D26" i="41"/>
  <c r="D26" i="32"/>
  <c r="D26" i="26"/>
  <c r="D26" i="44"/>
  <c r="D26" i="38"/>
  <c r="D26" i="35"/>
  <c r="D26" i="31"/>
  <c r="D26" i="20"/>
  <c r="D26" i="18"/>
  <c r="D26" i="16"/>
  <c r="D26" i="48"/>
  <c r="D26" i="34"/>
  <c r="D26" i="49"/>
  <c r="D26" i="46"/>
  <c r="D26" i="28"/>
  <c r="D26" i="23"/>
  <c r="D26" i="17"/>
  <c r="D26" i="40"/>
  <c r="D26" i="25"/>
  <c r="D26" i="22"/>
  <c r="D26" i="45"/>
  <c r="D26" i="30"/>
  <c r="D7" i="12"/>
  <c r="D26" i="43"/>
  <c r="D26" i="37"/>
  <c r="D26" i="14"/>
  <c r="D26" i="39"/>
  <c r="D26" i="47"/>
  <c r="D26" i="36"/>
  <c r="D26" i="29"/>
  <c r="D26" i="24"/>
  <c r="D26" i="21"/>
  <c r="D26" i="27"/>
  <c r="L24" i="51"/>
  <c r="L27" i="51" s="1"/>
  <c r="C26" i="35"/>
  <c r="C26" i="37"/>
  <c r="C26" i="41"/>
  <c r="C26" i="39"/>
  <c r="C26" i="24"/>
  <c r="C26" i="18"/>
  <c r="C26" i="45"/>
  <c r="C26" i="49"/>
  <c r="C26" i="43"/>
  <c r="C26" i="17"/>
  <c r="C26" i="34"/>
  <c r="C26" i="31"/>
  <c r="C26" i="29"/>
  <c r="C26" i="27"/>
  <c r="C26" i="25"/>
  <c r="C26" i="21"/>
  <c r="C26" i="19"/>
  <c r="C26" i="30"/>
  <c r="C26" i="20"/>
  <c r="C26" i="14"/>
  <c r="C26" i="47"/>
  <c r="C26" i="40"/>
  <c r="C26" i="38"/>
  <c r="C26" i="36"/>
  <c r="C26" i="23"/>
  <c r="C26" i="16"/>
  <c r="C26" i="48"/>
  <c r="C26" i="46"/>
  <c r="C26" i="33"/>
  <c r="C7" i="12"/>
  <c r="C26" i="44"/>
  <c r="C26" i="42"/>
  <c r="C26" i="22"/>
  <c r="C26" i="28"/>
  <c r="C26" i="26"/>
  <c r="C26" i="32"/>
  <c r="B26" i="48"/>
  <c r="B26" i="26"/>
  <c r="B26" i="23"/>
  <c r="B26" i="38"/>
  <c r="B26" i="29"/>
  <c r="B26" i="21"/>
  <c r="B26" i="18"/>
  <c r="B26" i="46"/>
  <c r="B26" i="43"/>
  <c r="B26" i="41"/>
  <c r="B26" i="36"/>
  <c r="B26" i="30"/>
  <c r="B26" i="27"/>
  <c r="B26" i="24"/>
  <c r="B26" i="22"/>
  <c r="B26" i="14"/>
  <c r="B26" i="39"/>
  <c r="B26" i="34"/>
  <c r="B26" i="32"/>
  <c r="B26" i="17"/>
  <c r="B26" i="33"/>
  <c r="B26" i="49"/>
  <c r="B26" i="19"/>
  <c r="B26" i="35"/>
  <c r="B26" i="16"/>
  <c r="B26" i="47"/>
  <c r="B26" i="44"/>
  <c r="B26" i="25"/>
  <c r="B26" i="20"/>
  <c r="B26" i="28"/>
  <c r="B7" i="12"/>
  <c r="B26" i="45"/>
  <c r="B26" i="42"/>
  <c r="B26" i="40"/>
  <c r="B26" i="37"/>
  <c r="B26" i="31"/>
  <c r="A38" i="51"/>
  <c r="B41" i="51" s="1"/>
  <c r="B9" i="12"/>
  <c r="C38" i="51"/>
  <c r="C41" i="51" s="1"/>
  <c r="C9" i="12"/>
  <c r="E38" i="51"/>
  <c r="D41" i="51" s="1"/>
  <c r="D9" i="12"/>
  <c r="L7" i="12"/>
  <c r="I46" i="60"/>
  <c r="H46" i="60"/>
  <c r="Q46" i="60"/>
  <c r="K27" i="51"/>
  <c r="E24" i="51"/>
  <c r="D30" i="51" s="1"/>
  <c r="D6" i="12"/>
  <c r="C6" i="12"/>
  <c r="C24" i="51"/>
  <c r="C30" i="51" s="1"/>
  <c r="A24" i="51"/>
  <c r="B30" i="51" s="1"/>
  <c r="B6" i="12"/>
  <c r="M26" i="14"/>
  <c r="M26" i="28"/>
  <c r="M26" i="18"/>
  <c r="M26" i="43"/>
  <c r="M26" i="41"/>
  <c r="M26" i="39"/>
  <c r="M26" i="37"/>
  <c r="M26" i="30"/>
  <c r="M26" i="33"/>
  <c r="M26" i="45"/>
  <c r="M26" i="49"/>
  <c r="M26" i="47"/>
  <c r="M26" i="34"/>
  <c r="M26" i="32"/>
  <c r="M26" i="27"/>
  <c r="M26" i="25"/>
  <c r="M26" i="23"/>
  <c r="M26" i="21"/>
  <c r="M26" i="19"/>
  <c r="M26" i="17"/>
  <c r="M26" i="35"/>
  <c r="M26" i="42"/>
  <c r="M26" i="40"/>
  <c r="M26" i="38"/>
  <c r="M26" i="36"/>
  <c r="M26" i="29"/>
  <c r="M26" i="46"/>
  <c r="M26" i="26"/>
  <c r="M26" i="20"/>
  <c r="M26" i="44"/>
  <c r="M26" i="31"/>
  <c r="M26" i="48"/>
  <c r="M26" i="24"/>
  <c r="M26" i="22"/>
  <c r="M26" i="16"/>
  <c r="L26" i="14"/>
  <c r="L26" i="43"/>
  <c r="L26" i="33"/>
  <c r="L26" i="21"/>
  <c r="L26" i="48"/>
  <c r="L26" i="38"/>
  <c r="L26" i="31"/>
  <c r="L26" i="24"/>
  <c r="L26" i="16"/>
  <c r="L26" i="35"/>
  <c r="L26" i="41"/>
  <c r="L26" i="29"/>
  <c r="L26" i="27"/>
  <c r="L26" i="19"/>
  <c r="L26" i="23"/>
  <c r="L26" i="46"/>
  <c r="L26" i="36"/>
  <c r="L26" i="34"/>
  <c r="L26" i="22"/>
  <c r="L26" i="47"/>
  <c r="L26" i="49"/>
  <c r="L26" i="44"/>
  <c r="L26" i="39"/>
  <c r="L26" i="25"/>
  <c r="L26" i="17"/>
  <c r="L26" i="42"/>
  <c r="L26" i="32"/>
  <c r="L26" i="30"/>
  <c r="L26" i="28"/>
  <c r="L26" i="20"/>
  <c r="L26" i="37"/>
  <c r="L26" i="45"/>
  <c r="L26" i="40"/>
  <c r="L26" i="26"/>
  <c r="L26" i="18"/>
  <c r="K26" i="14"/>
  <c r="K26" i="47"/>
  <c r="K26" i="40"/>
  <c r="K26" i="36"/>
  <c r="K26" i="33"/>
  <c r="K26" i="30"/>
  <c r="K26" i="27"/>
  <c r="K26" i="23"/>
  <c r="K26" i="19"/>
  <c r="K26" i="44"/>
  <c r="K26" i="48"/>
  <c r="K26" i="41"/>
  <c r="K26" i="37"/>
  <c r="K26" i="34"/>
  <c r="K26" i="28"/>
  <c r="K26" i="24"/>
  <c r="K26" i="20"/>
  <c r="K26" i="16"/>
  <c r="K26" i="45"/>
  <c r="K26" i="31"/>
  <c r="K26" i="49"/>
  <c r="K26" i="42"/>
  <c r="K26" i="38"/>
  <c r="K26" i="35"/>
  <c r="K26" i="25"/>
  <c r="K26" i="21"/>
  <c r="K26" i="17"/>
  <c r="K26" i="46"/>
  <c r="K26" i="43"/>
  <c r="K26" i="39"/>
  <c r="K26" i="32"/>
  <c r="K26" i="29"/>
  <c r="K26" i="26"/>
  <c r="K26" i="22"/>
  <c r="K26" i="18"/>
  <c r="C27" i="14"/>
  <c r="L29" i="51"/>
  <c r="V13" i="42"/>
  <c r="V13" i="40"/>
  <c r="V13" i="31"/>
  <c r="V13" i="29"/>
  <c r="V13" i="19"/>
  <c r="V13" i="44"/>
  <c r="V13" i="33"/>
  <c r="V13" i="49"/>
  <c r="V13" i="47"/>
  <c r="V13" i="26"/>
  <c r="V13" i="24"/>
  <c r="V13" i="22"/>
  <c r="V13" i="20"/>
  <c r="V13" i="18"/>
  <c r="V13" i="17"/>
  <c r="V13" i="37"/>
  <c r="V13" i="35"/>
  <c r="V13" i="46"/>
  <c r="V13" i="21"/>
  <c r="V13" i="43"/>
  <c r="V13" i="41"/>
  <c r="V13" i="39"/>
  <c r="V13" i="32"/>
  <c r="V13" i="30"/>
  <c r="V13" i="28"/>
  <c r="V13" i="23"/>
  <c r="V13" i="48"/>
  <c r="V13" i="34"/>
  <c r="V13" i="45"/>
  <c r="V13" i="38"/>
  <c r="V13" i="27"/>
  <c r="V13" i="36"/>
  <c r="V13" i="25"/>
  <c r="U13" i="42"/>
  <c r="U13" i="37"/>
  <c r="U13" i="30"/>
  <c r="U13" i="20"/>
  <c r="U13" i="46"/>
  <c r="U13" i="40"/>
  <c r="U13" i="33"/>
  <c r="U13" i="26"/>
  <c r="U13" i="18"/>
  <c r="U13" i="23"/>
  <c r="U13" i="35"/>
  <c r="U13" i="28"/>
  <c r="U13" i="49"/>
  <c r="U13" i="43"/>
  <c r="U13" i="38"/>
  <c r="U13" i="31"/>
  <c r="U13" i="21"/>
  <c r="U13" i="32"/>
  <c r="U13" i="44"/>
  <c r="U13" i="25"/>
  <c r="U13" i="45"/>
  <c r="U13" i="36"/>
  <c r="U13" i="24"/>
  <c r="U13" i="27"/>
  <c r="U13" i="48"/>
  <c r="U13" i="39"/>
  <c r="U13" i="47"/>
  <c r="U13" i="41"/>
  <c r="U13" i="34"/>
  <c r="U13" i="29"/>
  <c r="U13" i="19"/>
  <c r="U13" i="22"/>
  <c r="U13" i="17"/>
  <c r="T13" i="47"/>
  <c r="T13" i="42"/>
  <c r="T13" i="32"/>
  <c r="T13" i="28"/>
  <c r="T13" i="25"/>
  <c r="T13" i="21"/>
  <c r="T13" i="17"/>
  <c r="T13" i="48"/>
  <c r="T13" i="45"/>
  <c r="T13" i="35"/>
  <c r="T13" i="30"/>
  <c r="T13" i="24"/>
  <c r="T13" i="43"/>
  <c r="T13" i="39"/>
  <c r="T13" i="36"/>
  <c r="T13" i="29"/>
  <c r="T13" i="26"/>
  <c r="T13" i="22"/>
  <c r="T13" i="18"/>
  <c r="T13" i="40"/>
  <c r="T13" i="19"/>
  <c r="T13" i="38"/>
  <c r="T13" i="33"/>
  <c r="T13" i="49"/>
  <c r="T13" i="23"/>
  <c r="T13" i="44"/>
  <c r="T13" i="37"/>
  <c r="T13" i="34"/>
  <c r="T13" i="27"/>
  <c r="T13" i="46"/>
  <c r="T13" i="41"/>
  <c r="T13" i="31"/>
  <c r="T13" i="20"/>
  <c r="V13" i="14"/>
  <c r="V13" i="16"/>
  <c r="U13" i="14"/>
  <c r="U13" i="16"/>
  <c r="T13" i="14"/>
  <c r="T13" i="16"/>
  <c r="J6" i="12" l="1"/>
  <c r="G22" i="51"/>
  <c r="K6" i="12"/>
  <c r="J7" i="12"/>
  <c r="O22" i="51"/>
  <c r="K7" i="12"/>
  <c r="P22" i="51"/>
  <c r="K9" i="12"/>
  <c r="G36" i="51"/>
  <c r="J9" i="12"/>
  <c r="F36" i="51"/>
</calcChain>
</file>

<file path=xl/sharedStrings.xml><?xml version="1.0" encoding="utf-8"?>
<sst xmlns="http://schemas.openxmlformats.org/spreadsheetml/2006/main" count="5321" uniqueCount="197">
  <si>
    <t>Aug</t>
  </si>
  <si>
    <t>Sept</t>
  </si>
  <si>
    <t>STUDENT NAME</t>
  </si>
  <si>
    <t>Oct</t>
  </si>
  <si>
    <t>Nov</t>
  </si>
  <si>
    <t>Jan</t>
  </si>
  <si>
    <t>Feb</t>
  </si>
  <si>
    <t>Mar</t>
  </si>
  <si>
    <t>Apr</t>
  </si>
  <si>
    <t>AVE</t>
  </si>
  <si>
    <t>-</t>
  </si>
  <si>
    <t>CLASS TOTALS</t>
  </si>
  <si>
    <t>Seventy Phonograms</t>
  </si>
  <si>
    <t>Morrison McCall Spelling Test</t>
  </si>
  <si>
    <t>Subtraction Facts Test</t>
  </si>
  <si>
    <t>Number of Questions</t>
  </si>
  <si>
    <t>Multiplication Facts Test</t>
  </si>
  <si>
    <t>Homework Completion</t>
  </si>
  <si>
    <t>Term 1</t>
  </si>
  <si>
    <t>Term 2</t>
  </si>
  <si>
    <t>Term 3</t>
  </si>
  <si>
    <t>Term 4</t>
  </si>
  <si>
    <t>Term 5</t>
  </si>
  <si>
    <t>Term 6</t>
  </si>
  <si>
    <t>Sep</t>
  </si>
  <si>
    <t>TEACHER</t>
  </si>
  <si>
    <t>GRADE</t>
  </si>
  <si>
    <t>YEAR</t>
  </si>
  <si>
    <t>Spelling</t>
  </si>
  <si>
    <t>Subtraction</t>
  </si>
  <si>
    <t>Multiplication</t>
  </si>
  <si>
    <t>First</t>
  </si>
  <si>
    <t>Second</t>
  </si>
  <si>
    <t>Third</t>
  </si>
  <si>
    <t>Fourth</t>
  </si>
  <si>
    <t>Fifth</t>
  </si>
  <si>
    <t>Six</t>
  </si>
  <si>
    <t>Seventh</t>
  </si>
  <si>
    <t>Eighth</t>
  </si>
  <si>
    <t>70 Phono</t>
  </si>
  <si>
    <t>Homework</t>
  </si>
  <si>
    <t>Thomas Edison Averages</t>
  </si>
  <si>
    <t>Average</t>
  </si>
  <si>
    <t>April</t>
  </si>
  <si>
    <t>PLEASE DO NOT DO ANYTHING WITH THIS PAGE.  IT'S PURPOSE IS TO FACILITATE THE MAKING 
OF THE SCHOOL-WIDE ACCUMULATIVE REPORT.  THANK YOU.</t>
  </si>
  <si>
    <t>GRAPH CODES</t>
  </si>
  <si>
    <t>Class Average</t>
  </si>
  <si>
    <t xml:space="preserve">   TECS Average   </t>
  </si>
  <si>
    <t xml:space="preserve">   Student Goal   </t>
  </si>
  <si>
    <t>Spelling - Grade Level</t>
  </si>
  <si>
    <t>Subtraction Facts</t>
  </si>
  <si>
    <t>Multiplication Facts</t>
  </si>
  <si>
    <t>GP 1</t>
  </si>
  <si>
    <t>GP 3</t>
  </si>
  <si>
    <t>GP 4</t>
  </si>
  <si>
    <t>GP 5</t>
  </si>
  <si>
    <t>GP 6</t>
  </si>
  <si>
    <t>GP 2</t>
  </si>
  <si>
    <t>Category</t>
  </si>
  <si>
    <t>Item</t>
  </si>
  <si>
    <t>Instructions</t>
  </si>
  <si>
    <t>Getting Started</t>
  </si>
  <si>
    <t>Entering Scores</t>
  </si>
  <si>
    <t>Reading Scores and Graphs</t>
  </si>
  <si>
    <t>Adding / Deleting Students Mid-Year</t>
  </si>
  <si>
    <t>Printing</t>
  </si>
  <si>
    <t>To print all of the student pages, click page "1," then hold the shift key and click page "30" (Use navigation arrows at the bottom left of the screen.).  This will highlight all of the student pages.  Then click the office icon, then print.  Make sure "all" is selected in the "Print Range" section as well as "active sheet(s)" in the "Print What" section.  This will print all student pages.</t>
  </si>
  <si>
    <t>Frequently Asked Questions</t>
  </si>
  <si>
    <t xml:space="preserve">On the "Sub" and "Mult" pages, you will usually only ever need to print the first page with the percentages.  You can do this one of two ways.  Either click and highlight the first page and print having clicked the "selection" button in the "Print What" section, or simply click print and then "pages" and "from 1 to 1." </t>
  </si>
  <si>
    <t>August</t>
  </si>
  <si>
    <t>TECS
AVERAGES</t>
  </si>
  <si>
    <t>Actual</t>
  </si>
  <si>
    <t>Class</t>
  </si>
  <si>
    <t>TECS</t>
  </si>
  <si>
    <t>Goal</t>
  </si>
  <si>
    <t>Student Assessment Report</t>
  </si>
  <si>
    <t>Achievement Summary</t>
  </si>
  <si>
    <t>HW</t>
  </si>
  <si>
    <t>% Gain</t>
  </si>
  <si>
    <t>DATE</t>
  </si>
  <si>
    <r>
      <t xml:space="preserve">                                            </t>
    </r>
    <r>
      <rPr>
        <sz val="18"/>
        <color theme="2" tint="-0.499984740745262"/>
        <rFont val="Bodoni MT"/>
        <family val="1"/>
      </rPr>
      <t>Student Assessment Report</t>
    </r>
    <r>
      <rPr>
        <sz val="11"/>
        <color theme="1"/>
        <rFont val="Bodoni MT"/>
        <family val="1"/>
      </rPr>
      <t xml:space="preserve">
                                        </t>
    </r>
    <r>
      <rPr>
        <sz val="14"/>
        <color theme="3" tint="-0.249977111117893"/>
        <rFont val="Bodoni MT"/>
        <family val="1"/>
      </rPr>
      <t>Instructions Page</t>
    </r>
  </si>
  <si>
    <t>Phonograms</t>
  </si>
  <si>
    <t>See your class's growth in graph form on the "Scores" page.</t>
  </si>
  <si>
    <t>In order to see a growth score for new students, enter in their first score in the August column.   For example, Johnny moved in for the January test, I would enter his score in twice, once in January and once in August.</t>
  </si>
  <si>
    <t>% Apr Ave</t>
  </si>
  <si>
    <t>% Apr</t>
  </si>
  <si>
    <t>The "% Apr Ave" column shows the max score divided by the April average.  If the max score exceeds the April average, this number will be above 100% (and vise versa).</t>
  </si>
  <si>
    <t>All assessments except "HW" have a "% Gain" column.  This shows how much students progressed from August to their highest yearly score.</t>
  </si>
  <si>
    <t>AVERAGE</t>
  </si>
  <si>
    <t>% GAIN</t>
  </si>
  <si>
    <t>E of Y Prof.</t>
  </si>
  <si>
    <t>% OF APRIL AVERAGE</t>
  </si>
  <si>
    <t>% PROFICIENT OF YEAR END CUT</t>
  </si>
  <si>
    <t>RAW CLASS TOTALS</t>
  </si>
  <si>
    <t>% MONTHLY GAIN</t>
  </si>
  <si>
    <t>Prof.</t>
  </si>
  <si>
    <t>Proficient</t>
  </si>
  <si>
    <t>% TECS Ave</t>
  </si>
  <si>
    <t>TECS AVE</t>
  </si>
  <si>
    <t>% OF TECS AVERAGE</t>
  </si>
  <si>
    <t>% PROFICIENT</t>
  </si>
  <si>
    <t>E of Y Proficiency Cut</t>
  </si>
  <si>
    <t>% Prof</t>
  </si>
  <si>
    <t>% TECS</t>
  </si>
  <si>
    <t>1-5</t>
  </si>
  <si>
    <t>2-5</t>
  </si>
  <si>
    <t>3-5</t>
  </si>
  <si>
    <t>Prof</t>
  </si>
  <si>
    <t>CUT</t>
  </si>
  <si>
    <t>Ave</t>
  </si>
  <si>
    <t>* "CUT" refers to the grade level proficiency cut point.</t>
  </si>
  <si>
    <t>Once a test has been given, is graded, and is ready to enter, click on the corresponding page.  Find the appropriate column and enter the score for the corresponding student.  Class and student averages, gains, and proficiency will automatically calculate.</t>
  </si>
  <si>
    <t>All assessments have a "E of Y Prof" column.  This identifies if a student has scored at or above the grade level proficiency cut.  The class averages calculate the percentage of proficient students.</t>
  </si>
  <si>
    <r>
      <t>Why are there dashes in all the empty boxes?</t>
    </r>
    <r>
      <rPr>
        <sz val="10"/>
        <color theme="1"/>
        <rFont val="Calibri"/>
        <family val="2"/>
        <scheme val="minor"/>
      </rPr>
      <t xml:space="preserve">
     This prevents calculations from factoring in empty boxes as zeros.  Please don't delete the dashes, as doing so will skew scores.</t>
    </r>
  </si>
  <si>
    <t>1st</t>
  </si>
  <si>
    <t>2nd</t>
  </si>
  <si>
    <t>3rd</t>
  </si>
  <si>
    <t xml:space="preserve">If a student leaves the school mid-year, leave the student there. </t>
  </si>
  <si>
    <t>Again, do not refer to the individual student pages unless all student names are on the same line for all assessments.</t>
  </si>
  <si>
    <t>Student #</t>
  </si>
  <si>
    <t>Reading Words Per Minute</t>
  </si>
  <si>
    <t>WPM</t>
  </si>
  <si>
    <t>Words Per Min</t>
  </si>
  <si>
    <t>1-4</t>
  </si>
  <si>
    <t>Word Per Minute</t>
  </si>
  <si>
    <t>First Name</t>
  </si>
  <si>
    <t>Last Name</t>
  </si>
  <si>
    <t>Information Sheet</t>
  </si>
  <si>
    <t>Student 4 digit #</t>
  </si>
  <si>
    <t>SSID (state #)</t>
  </si>
  <si>
    <t>Lastname</t>
  </si>
  <si>
    <t>Firstname</t>
  </si>
  <si>
    <t>StudentID</t>
  </si>
  <si>
    <t>StateID</t>
  </si>
  <si>
    <t>Birthdate</t>
  </si>
  <si>
    <t>SchoolID</t>
  </si>
  <si>
    <t>GradeLevel</t>
  </si>
  <si>
    <t>MultiplicationFacts_%Correct</t>
  </si>
  <si>
    <t>SubtractionFacts_%Correct</t>
  </si>
  <si>
    <t>Homework_%Completed</t>
  </si>
  <si>
    <t>Spelling_Score</t>
  </si>
  <si>
    <t>70Phonograms_Score</t>
  </si>
  <si>
    <t>School ID #</t>
  </si>
  <si>
    <t>Words Per Minute</t>
  </si>
  <si>
    <t>Save this workbook to you computer.  Click 'File' in the top left corner, then 'save as' and select a location.  Name this workbook with your name and grade level.  Example - "Larsen 2, Assessment Report"</t>
  </si>
  <si>
    <r>
      <t xml:space="preserve">Who should report the scores of special education students?
</t>
    </r>
    <r>
      <rPr>
        <sz val="10"/>
        <color theme="1"/>
        <rFont val="Calibri"/>
        <family val="2"/>
        <scheme val="minor"/>
      </rPr>
      <t xml:space="preserve">     The classroom teacher.  Elementary special ed teachers should communicate scores to the classroom teacher promptly.</t>
    </r>
  </si>
  <si>
    <r>
      <t>What's up with the last pages called "Don't Click Here"?</t>
    </r>
    <r>
      <rPr>
        <sz val="10"/>
        <color theme="1"/>
        <rFont val="Calibri"/>
        <family val="2"/>
        <scheme val="minor"/>
      </rPr>
      <t xml:space="preserve">
     "Don't Click Here" is a page that facilitates Brad's job in making the school file. The second page is to upload information to Multiple Measures.</t>
    </r>
  </si>
  <si>
    <t>I.e.</t>
  </si>
  <si>
    <t>Mr.Larsen</t>
  </si>
  <si>
    <t>94-###</t>
  </si>
  <si>
    <t>2019-20</t>
  </si>
  <si>
    <r>
      <t xml:space="preserve">Why can't I change or even click on some cells?
</t>
    </r>
    <r>
      <rPr>
        <sz val="10"/>
        <color theme="1"/>
        <rFont val="Calibri"/>
        <family val="2"/>
        <scheme val="minor"/>
      </rPr>
      <t xml:space="preserve">     The reason is because you shouldn't be changing those cells anyway.  Most sheets in the workbook are password protected, thus prohibiting anyone from changing anything that shouldn't be changed.  The cells left unprotected are for you to change student names and student scores.  If for some reason you feel you need the password to unprotect a page, ask Brad for help.  The password is "a".
     The easiest way to mess anything up in the workbook is by cutting and/or copying/pasting.  This will sometimes rearrange formulas that shouldn't be rearranged.  It should be very rare that copy/pasting should be required.</t>
    </r>
  </si>
  <si>
    <t>??</t>
  </si>
  <si>
    <t>94-???</t>
  </si>
  <si>
    <t>?</t>
  </si>
  <si>
    <t>IXL Math</t>
  </si>
  <si>
    <t xml:space="preserve">                                Student Assessment Report</t>
  </si>
  <si>
    <t xml:space="preserve">                                       IXL Diagnostic for ELA and Reading</t>
  </si>
  <si>
    <t>ELA</t>
  </si>
  <si>
    <t>Reading</t>
  </si>
  <si>
    <t>Overall Language Arts</t>
  </si>
  <si>
    <t>Overall Reading</t>
  </si>
  <si>
    <t>Reading Strategies</t>
  </si>
  <si>
    <t>Vocabulary</t>
  </si>
  <si>
    <t>Writing Strategies</t>
  </si>
  <si>
    <t>Grammar &amp; Mechanics</t>
  </si>
  <si>
    <t>CLASS AVERAGES</t>
  </si>
  <si>
    <t>Math</t>
  </si>
  <si>
    <t>Overall  Math Level</t>
  </si>
  <si>
    <t>Numbers &amp; Operations</t>
  </si>
  <si>
    <t>Algebra &amp; Algebraic Thinking</t>
  </si>
  <si>
    <t>Fractions</t>
  </si>
  <si>
    <t>Geometry</t>
  </si>
  <si>
    <t>Measurement</t>
  </si>
  <si>
    <t>Data, Statics, &amp; Probability</t>
  </si>
  <si>
    <t>Apr.</t>
  </si>
  <si>
    <r>
      <t xml:space="preserve">Complete the 'Class Info.' sheet. All information needs to be complete.  This information will automatically copy throughout the workbook. The School number for </t>
    </r>
    <r>
      <rPr>
        <b/>
        <sz val="10"/>
        <color theme="1"/>
        <rFont val="Calibri"/>
        <family val="2"/>
        <scheme val="minor"/>
      </rPr>
      <t>North is 94-100</t>
    </r>
    <r>
      <rPr>
        <sz val="10"/>
        <color theme="1"/>
        <rFont val="Calibri"/>
        <family val="2"/>
        <scheme val="minor"/>
      </rPr>
      <t xml:space="preserve">, for </t>
    </r>
    <r>
      <rPr>
        <b/>
        <sz val="10"/>
        <color theme="1"/>
        <rFont val="Calibri"/>
        <family val="2"/>
        <scheme val="minor"/>
      </rPr>
      <t>South it is 94-110</t>
    </r>
    <r>
      <rPr>
        <sz val="10"/>
        <color theme="1"/>
        <rFont val="Calibri"/>
        <family val="2"/>
        <scheme val="minor"/>
      </rPr>
      <t>.</t>
    </r>
  </si>
  <si>
    <r>
      <t xml:space="preserve">For subtraction and multiplication, enter all </t>
    </r>
    <r>
      <rPr>
        <u/>
        <sz val="10"/>
        <color theme="1"/>
        <rFont val="Calibri"/>
        <family val="2"/>
        <scheme val="minor"/>
      </rPr>
      <t>minus</t>
    </r>
    <r>
      <rPr>
        <sz val="10"/>
        <color theme="1"/>
        <rFont val="Calibri"/>
        <family val="2"/>
        <scheme val="minor"/>
      </rPr>
      <t xml:space="preserve"> scores on the</t>
    </r>
    <r>
      <rPr>
        <b/>
        <sz val="10"/>
        <color theme="1"/>
        <rFont val="Calibri"/>
        <family val="2"/>
        <scheme val="minor"/>
      </rPr>
      <t xml:space="preserve"> second</t>
    </r>
    <r>
      <rPr>
        <sz val="10"/>
        <color theme="1"/>
        <rFont val="Calibri"/>
        <family val="2"/>
        <scheme val="minor"/>
      </rPr>
      <t xml:space="preserve"> page.  Percentages will automatically calculate and be displayed on the first page.  Thus, you won't ever write anything on the first page.  In fact, you can't; that page is blocked and won't let you.</t>
    </r>
  </si>
  <si>
    <t>In order for the student pages to be accurate, each student should be numbered identically on each corresponding test. For example, if Eldon Budge is the 3rd student on "70" he should be 3rd on all of the other sheets as well. If you only use the Class Info. sheet, this should happen automatically.</t>
  </si>
  <si>
    <t>If a student moves in mid-year, add their name to the next available line on the "Class Info." page. No, it won't be alphabetized, but moving the names around will mess up the student profiles.</t>
  </si>
  <si>
    <t>To print a page, select the page, click the File tab in the top left corner, and print.  It may be helpful to scale the sheet.</t>
  </si>
  <si>
    <t xml:space="preserve">                                       IXL Diagnostic for Math</t>
  </si>
  <si>
    <r>
      <t xml:space="preserve">How much time should classes have for subtraction and Multiplication tests?
</t>
    </r>
    <r>
      <rPr>
        <sz val="10"/>
        <color theme="1"/>
        <rFont val="Calibri"/>
        <family val="2"/>
        <scheme val="minor"/>
      </rPr>
      <t>In the Teacher Handbook it gives the following. 
Subtraction times: 2nd grade - 10 minutes; 3rd grade - 8 minutes; 4th &amp; 5th grades - 6 minutes, 30 seconds.
Multiplcation times: 3rd through 5th grades - 5 minutes</t>
    </r>
  </si>
  <si>
    <t>IXL Overall Reading - Grade Level</t>
  </si>
  <si>
    <t>IXL Overall Math - Grade Level</t>
  </si>
  <si>
    <t>IXL Reading</t>
  </si>
  <si>
    <t>IXL Overall Reading</t>
  </si>
  <si>
    <t>IXL Overall Math</t>
  </si>
  <si>
    <t>Overall Reading (cont)</t>
  </si>
  <si>
    <t>IXL ELA</t>
  </si>
  <si>
    <t>IXL Overall ELA -Grade Level</t>
  </si>
  <si>
    <t>4-5</t>
  </si>
  <si>
    <t>Reading - IXL</t>
  </si>
  <si>
    <t>Math - IXL</t>
  </si>
  <si>
    <t>IXL Overall Language Arts</t>
  </si>
  <si>
    <t>ELA- IXL</t>
  </si>
  <si>
    <t xml:space="preserve">Copy and Paste (or enter) the information (Aug, Apr, CUT) from the 'TECS Ave' sheet to the cells (found in the top right corner) in ALL of the corresponding sheets.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</si>
</sst>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38" x14ac:knownFonts="1">
    <font>
      <sz val="11"/>
      <color theme="1"/>
      <name val="Calibri"/>
      <family val="2"/>
      <scheme val="minor"/>
    </font>
    <font>
      <b/>
      <sz val="11"/>
      <color theme="0"/>
      <name val="Calibri"/>
      <family val="2"/>
      <scheme val="minor"/>
    </font>
    <font>
      <b/>
      <sz val="11"/>
      <name val="Calibri"/>
      <family val="2"/>
      <scheme val="minor"/>
    </font>
    <font>
      <b/>
      <sz val="11"/>
      <color theme="3" tint="-0.249977111117893"/>
      <name val="Calibri"/>
      <family val="2"/>
      <scheme val="minor"/>
    </font>
    <font>
      <sz val="16"/>
      <color theme="2" tint="-0.499984740745262"/>
      <name val="Bodoni MT"/>
      <family val="1"/>
    </font>
    <font>
      <sz val="12"/>
      <color theme="3" tint="-0.249977111117893"/>
      <name val="Bodoni MT"/>
      <family val="1"/>
    </font>
    <font>
      <b/>
      <sz val="11"/>
      <color theme="1"/>
      <name val="Calibri"/>
      <family val="2"/>
      <scheme val="minor"/>
    </font>
    <font>
      <sz val="10"/>
      <color theme="1"/>
      <name val="Calibri"/>
      <family val="2"/>
      <scheme val="minor"/>
    </font>
    <font>
      <b/>
      <sz val="10"/>
      <name val="Calibri"/>
      <family val="2"/>
      <scheme val="minor"/>
    </font>
    <font>
      <b/>
      <sz val="10"/>
      <color theme="0"/>
      <name val="Calibri"/>
      <family val="2"/>
      <scheme val="minor"/>
    </font>
    <font>
      <b/>
      <sz val="10"/>
      <color theme="1"/>
      <name val="Calibri"/>
      <family val="2"/>
      <scheme val="minor"/>
    </font>
    <font>
      <b/>
      <sz val="12"/>
      <color theme="0"/>
      <name val="Calibri"/>
      <family val="2"/>
      <scheme val="minor"/>
    </font>
    <font>
      <sz val="11"/>
      <color theme="1"/>
      <name val="Times New Roman"/>
      <family val="1"/>
    </font>
    <font>
      <sz val="18"/>
      <color theme="2" tint="-0.499984740745262"/>
      <name val="Bodoni MT"/>
      <family val="1"/>
    </font>
    <font>
      <b/>
      <sz val="14"/>
      <color theme="0"/>
      <name val="Calibri"/>
      <family val="2"/>
      <scheme val="minor"/>
    </font>
    <font>
      <sz val="19"/>
      <color theme="2" tint="-0.499984740745262"/>
      <name val="Bodoni MT"/>
      <family val="1"/>
    </font>
    <font>
      <sz val="14"/>
      <color theme="3" tint="-0.249977111117893"/>
      <name val="Bodoni MT"/>
      <family val="1"/>
    </font>
    <font>
      <b/>
      <sz val="11"/>
      <color theme="1" tint="4.9989318521683403E-2"/>
      <name val="Calibri"/>
      <family val="2"/>
      <scheme val="minor"/>
    </font>
    <font>
      <b/>
      <strike/>
      <sz val="11"/>
      <color rgb="FFFF0000"/>
      <name val="Calibri"/>
      <family val="2"/>
      <scheme val="minor"/>
    </font>
    <font>
      <b/>
      <strike/>
      <sz val="11"/>
      <color theme="3" tint="-0.249977111117893"/>
      <name val="Calibri"/>
      <family val="2"/>
      <scheme val="minor"/>
    </font>
    <font>
      <sz val="5"/>
      <color theme="0"/>
      <name val="Calibri"/>
      <family val="2"/>
      <scheme val="minor"/>
    </font>
    <font>
      <b/>
      <sz val="5"/>
      <color theme="0"/>
      <name val="Calibri"/>
      <family val="2"/>
      <scheme val="minor"/>
    </font>
    <font>
      <sz val="11"/>
      <color theme="1"/>
      <name val="Bodoni MT"/>
      <family val="1"/>
    </font>
    <font>
      <b/>
      <sz val="13"/>
      <color theme="1"/>
      <name val="Calibri"/>
      <family val="2"/>
      <scheme val="minor"/>
    </font>
    <font>
      <sz val="10"/>
      <color theme="1"/>
      <name val="Times New Roman"/>
      <family val="1"/>
    </font>
    <font>
      <sz val="9"/>
      <color theme="1"/>
      <name val="Calibri"/>
      <family val="2"/>
      <scheme val="minor"/>
    </font>
    <font>
      <sz val="10"/>
      <name val="Calibri"/>
      <family val="2"/>
      <scheme val="minor"/>
    </font>
    <font>
      <sz val="8"/>
      <color theme="1"/>
      <name val="Calibri"/>
      <family val="2"/>
      <scheme val="minor"/>
    </font>
    <font>
      <b/>
      <sz val="10"/>
      <color theme="3" tint="-0.249977111117893"/>
      <name val="Calibri"/>
      <family val="2"/>
      <scheme val="minor"/>
    </font>
    <font>
      <b/>
      <sz val="8"/>
      <color theme="0"/>
      <name val="Calibri"/>
      <family val="2"/>
      <scheme val="minor"/>
    </font>
    <font>
      <b/>
      <sz val="8"/>
      <name val="Calibri"/>
      <family val="2"/>
      <scheme val="minor"/>
    </font>
    <font>
      <b/>
      <strike/>
      <sz val="10"/>
      <color rgb="FFFF0000"/>
      <name val="Calibri"/>
      <family val="2"/>
      <scheme val="minor"/>
    </font>
    <font>
      <u/>
      <sz val="10"/>
      <color theme="1"/>
      <name val="Calibri"/>
      <family val="2"/>
      <scheme val="minor"/>
    </font>
    <font>
      <b/>
      <strike/>
      <sz val="10"/>
      <color theme="3" tint="-0.249977111117893"/>
      <name val="Calibri"/>
      <family val="2"/>
      <scheme val="minor"/>
    </font>
    <font>
      <sz val="10"/>
      <color theme="0"/>
      <name val="Calibri"/>
      <family val="2"/>
      <scheme val="minor"/>
    </font>
    <font>
      <b/>
      <sz val="9"/>
      <name val="Calibri"/>
      <family val="2"/>
      <scheme val="minor"/>
    </font>
    <font>
      <b/>
      <sz val="9"/>
      <color theme="1"/>
      <name val="Calibri"/>
      <family val="2"/>
      <scheme val="minor"/>
    </font>
    <font>
      <sz val="11"/>
      <color theme="1"/>
      <name val="Calibri"/>
      <family val="2"/>
      <scheme val="minor"/>
    </font>
  </fonts>
  <fills count="13">
    <fill>
      <patternFill patternType="none"/>
    </fill>
    <fill>
      <patternFill patternType="gray125"/>
    </fill>
    <fill>
      <patternFill patternType="solid">
        <fgColor theme="2" tint="-0.249977111117893"/>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theme="3" tint="0.39997558519241921"/>
        <bgColor indexed="64"/>
      </patternFill>
    </fill>
  </fills>
  <borders count="49">
    <border>
      <left/>
      <right/>
      <top/>
      <bottom/>
      <diagonal/>
    </border>
    <border>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s>
  <cellStyleXfs count="2">
    <xf numFmtId="0" fontId="0" fillId="0" borderId="0"/>
    <xf numFmtId="9" fontId="37" fillId="0" borderId="0" applyFont="0" applyFill="0" applyBorder="0" applyAlignment="0" applyProtection="0"/>
  </cellStyleXfs>
  <cellXfs count="373">
    <xf numFmtId="0" fontId="0" fillId="0" borderId="0" xfId="0"/>
    <xf numFmtId="0" fontId="0" fillId="0" borderId="0" xfId="0" applyProtection="1"/>
    <xf numFmtId="0" fontId="4" fillId="0" borderId="0" xfId="0" applyFont="1" applyAlignment="1"/>
    <xf numFmtId="0" fontId="5" fillId="0" borderId="0" xfId="0" applyFont="1" applyAlignment="1">
      <alignment vertical="top"/>
    </xf>
    <xf numFmtId="166" fontId="7" fillId="0" borderId="5" xfId="0" applyNumberFormat="1" applyFont="1" applyFill="1" applyBorder="1" applyAlignment="1" applyProtection="1">
      <alignment horizontal="center" vertical="center"/>
    </xf>
    <xf numFmtId="166" fontId="7" fillId="3" borderId="5" xfId="0" applyNumberFormat="1" applyFont="1" applyFill="1" applyBorder="1" applyAlignment="1" applyProtection="1">
      <alignment horizontal="center" vertical="center"/>
    </xf>
    <xf numFmtId="0" fontId="5" fillId="0" borderId="0" xfId="0" applyFont="1" applyAlignment="1">
      <alignment horizontal="center" vertical="top"/>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xf numFmtId="0" fontId="0" fillId="0" borderId="3" xfId="0" applyBorder="1"/>
    <xf numFmtId="164" fontId="7" fillId="0" borderId="7" xfId="0" applyNumberFormat="1" applyFont="1" applyBorder="1" applyAlignment="1">
      <alignment horizontal="center" vertical="center"/>
    </xf>
    <xf numFmtId="0" fontId="7" fillId="0" borderId="0" xfId="0" applyFont="1" applyBorder="1" applyAlignment="1">
      <alignment horizontal="center" vertical="center"/>
    </xf>
    <xf numFmtId="9" fontId="7" fillId="0" borderId="0" xfId="0" applyNumberFormat="1" applyFont="1" applyBorder="1" applyAlignment="1">
      <alignment horizontal="center" vertical="center"/>
    </xf>
    <xf numFmtId="0" fontId="5" fillId="0" borderId="0" xfId="0" applyFont="1" applyAlignment="1">
      <alignment horizontal="center" vertical="top"/>
    </xf>
    <xf numFmtId="0" fontId="7" fillId="0" borderId="7" xfId="0" applyFont="1" applyBorder="1" applyAlignment="1">
      <alignment horizontal="center" vertical="center"/>
    </xf>
    <xf numFmtId="0" fontId="7" fillId="3" borderId="7" xfId="0" applyFont="1" applyFill="1" applyBorder="1" applyAlignment="1">
      <alignment horizontal="center" vertical="center"/>
    </xf>
    <xf numFmtId="9" fontId="7" fillId="0" borderId="7" xfId="0" applyNumberFormat="1" applyFont="1" applyBorder="1" applyAlignment="1">
      <alignment horizontal="center" vertical="center"/>
    </xf>
    <xf numFmtId="0" fontId="0" fillId="0" borderId="0" xfId="0" applyBorder="1"/>
    <xf numFmtId="0" fontId="10" fillId="2" borderId="7" xfId="0" applyFont="1" applyFill="1" applyBorder="1" applyAlignment="1">
      <alignment horizontal="center" vertical="center"/>
    </xf>
    <xf numFmtId="0" fontId="10" fillId="2" borderId="7" xfId="0" applyFont="1" applyFill="1" applyBorder="1" applyAlignment="1">
      <alignment horizontal="center" vertical="center"/>
    </xf>
    <xf numFmtId="0" fontId="13" fillId="0" borderId="0" xfId="0" applyFont="1" applyBorder="1" applyAlignment="1"/>
    <xf numFmtId="0" fontId="15" fillId="0" borderId="0" xfId="0" applyFont="1" applyAlignment="1">
      <alignment horizontal="center" vertical="center"/>
    </xf>
    <xf numFmtId="0" fontId="16" fillId="0" borderId="0" xfId="0" applyFont="1" applyBorder="1" applyAlignment="1">
      <alignment vertical="top" wrapText="1"/>
    </xf>
    <xf numFmtId="0" fontId="12" fillId="0" borderId="0" xfId="0" applyFont="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lignment vertical="center"/>
    </xf>
    <xf numFmtId="0" fontId="17" fillId="0" borderId="0" xfId="0" applyFont="1" applyFill="1" applyBorder="1" applyAlignment="1">
      <alignment vertical="center"/>
    </xf>
    <xf numFmtId="0" fontId="16" fillId="0" borderId="0" xfId="0" applyFont="1" applyBorder="1" applyAlignment="1">
      <alignment horizontal="center" vertical="top" wrapText="1"/>
    </xf>
    <xf numFmtId="164" fontId="7" fillId="0" borderId="0" xfId="0" applyNumberFormat="1" applyFont="1" applyBorder="1" applyAlignment="1">
      <alignment horizontal="center" vertical="center"/>
    </xf>
    <xf numFmtId="0" fontId="0" fillId="0" borderId="0" xfId="0" applyAlignment="1">
      <alignment horizontal="center" vertical="center"/>
    </xf>
    <xf numFmtId="0" fontId="0" fillId="0" borderId="10" xfId="0" applyBorder="1"/>
    <xf numFmtId="0" fontId="0" fillId="0" borderId="11" xfId="0" applyBorder="1"/>
    <xf numFmtId="0" fontId="0" fillId="0" borderId="0" xfId="0" applyBorder="1" applyAlignment="1">
      <alignment horizontal="center" vertical="center"/>
    </xf>
    <xf numFmtId="0" fontId="0" fillId="0" borderId="6" xfId="0" applyBorder="1"/>
    <xf numFmtId="0" fontId="0" fillId="0" borderId="17" xfId="0" applyBorder="1"/>
    <xf numFmtId="9" fontId="7" fillId="0" borderId="10" xfId="0" applyNumberFormat="1" applyFont="1" applyBorder="1" applyAlignment="1">
      <alignment horizontal="center" vertical="center"/>
    </xf>
    <xf numFmtId="10" fontId="7" fillId="0" borderId="10" xfId="0" applyNumberFormat="1" applyFont="1" applyBorder="1" applyAlignment="1">
      <alignment horizontal="center" vertical="center"/>
    </xf>
    <xf numFmtId="9" fontId="0" fillId="0" borderId="10" xfId="0" applyNumberFormat="1" applyBorder="1"/>
    <xf numFmtId="9" fontId="0" fillId="0" borderId="0" xfId="0" applyNumberFormat="1" applyBorder="1"/>
    <xf numFmtId="10" fontId="0" fillId="0" borderId="10" xfId="0" applyNumberFormat="1" applyBorder="1"/>
    <xf numFmtId="10" fontId="7" fillId="0" borderId="0" xfId="0" applyNumberFormat="1" applyFont="1" applyBorder="1" applyAlignment="1">
      <alignment horizontal="center" vertical="center"/>
    </xf>
    <xf numFmtId="10" fontId="0" fillId="0" borderId="0" xfId="0" applyNumberFormat="1" applyBorder="1"/>
    <xf numFmtId="10" fontId="0" fillId="0" borderId="11" xfId="0" applyNumberFormat="1" applyBorder="1"/>
    <xf numFmtId="10" fontId="7" fillId="0" borderId="11" xfId="0" applyNumberFormat="1" applyFont="1" applyBorder="1" applyAlignment="1">
      <alignment horizontal="center" vertical="center"/>
    </xf>
    <xf numFmtId="9" fontId="7" fillId="0" borderId="11" xfId="0" applyNumberFormat="1" applyFont="1" applyBorder="1" applyAlignment="1">
      <alignment horizontal="center" vertical="center"/>
    </xf>
    <xf numFmtId="9" fontId="0" fillId="0" borderId="11" xfId="0" applyNumberFormat="1" applyBorder="1"/>
    <xf numFmtId="0" fontId="20" fillId="0" borderId="0" xfId="0" applyFont="1"/>
    <xf numFmtId="0" fontId="21" fillId="0" borderId="0" xfId="0" applyFont="1" applyFill="1" applyBorder="1" applyAlignment="1">
      <alignment vertical="center"/>
    </xf>
    <xf numFmtId="9" fontId="20" fillId="0" borderId="0" xfId="0" applyNumberFormat="1" applyFont="1"/>
    <xf numFmtId="1" fontId="7" fillId="0" borderId="7" xfId="0" applyNumberFormat="1" applyFont="1" applyBorder="1" applyAlignment="1">
      <alignment horizontal="center" vertical="center"/>
    </xf>
    <xf numFmtId="0" fontId="2" fillId="0" borderId="16" xfId="0" applyFont="1" applyBorder="1" applyAlignment="1" applyProtection="1">
      <alignment horizontal="center" vertical="center"/>
      <protection locked="0"/>
    </xf>
    <xf numFmtId="0" fontId="12" fillId="0" borderId="0" xfId="0" applyFont="1" applyAlignment="1" applyProtection="1">
      <alignment horizontal="center" vertical="center"/>
    </xf>
    <xf numFmtId="0" fontId="12" fillId="0" borderId="0" xfId="0" applyFont="1" applyBorder="1" applyAlignment="1" applyProtection="1">
      <alignment horizontal="center" vertical="center" wrapText="1"/>
    </xf>
    <xf numFmtId="0" fontId="23" fillId="3" borderId="26" xfId="0" applyFont="1" applyFill="1" applyBorder="1" applyAlignment="1">
      <alignment horizontal="center" vertical="center"/>
    </xf>
    <xf numFmtId="0" fontId="23" fillId="0" borderId="24" xfId="0" applyFont="1" applyBorder="1" applyAlignment="1">
      <alignment horizontal="center" vertical="center"/>
    </xf>
    <xf numFmtId="0" fontId="23" fillId="0" borderId="7" xfId="0" applyFont="1" applyBorder="1" applyAlignment="1">
      <alignment horizontal="center" vertical="center"/>
    </xf>
    <xf numFmtId="0" fontId="23" fillId="0" borderId="22" xfId="0" applyFont="1" applyBorder="1" applyAlignment="1">
      <alignment horizontal="center" vertical="center"/>
    </xf>
    <xf numFmtId="0" fontId="23" fillId="0" borderId="25" xfId="0" applyFont="1" applyBorder="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0" fillId="0" borderId="0" xfId="0" applyAlignment="1">
      <alignment wrapText="1"/>
    </xf>
    <xf numFmtId="0" fontId="7" fillId="0" borderId="30" xfId="0" applyFont="1" applyBorder="1" applyAlignment="1">
      <alignment vertical="top" wrapText="1"/>
    </xf>
    <xf numFmtId="0" fontId="7" fillId="0" borderId="18" xfId="0" applyFont="1" applyBorder="1" applyAlignment="1">
      <alignment vertical="top" wrapText="1"/>
    </xf>
    <xf numFmtId="1" fontId="7" fillId="0" borderId="0" xfId="0" applyNumberFormat="1" applyFont="1" applyBorder="1" applyAlignment="1">
      <alignment horizontal="center" vertical="center"/>
    </xf>
    <xf numFmtId="1" fontId="0" fillId="0" borderId="0" xfId="0" applyNumberFormat="1" applyBorder="1" applyAlignment="1">
      <alignment horizontal="center"/>
    </xf>
    <xf numFmtId="0" fontId="10" fillId="2" borderId="7" xfId="0" applyFont="1" applyFill="1" applyBorder="1" applyAlignment="1">
      <alignment horizontal="center" vertical="center"/>
    </xf>
    <xf numFmtId="0" fontId="16" fillId="0" borderId="0" xfId="0" applyFont="1" applyBorder="1" applyAlignment="1">
      <alignment horizontal="center" vertical="top" wrapText="1"/>
    </xf>
    <xf numFmtId="0" fontId="5" fillId="0" borderId="0" xfId="0" applyFont="1" applyAlignment="1">
      <alignment horizontal="center" vertical="top"/>
    </xf>
    <xf numFmtId="0" fontId="10" fillId="2" borderId="7" xfId="0" applyFont="1" applyFill="1" applyBorder="1" applyAlignment="1">
      <alignment horizontal="center" vertical="center"/>
    </xf>
    <xf numFmtId="166" fontId="25" fillId="0" borderId="7" xfId="0" applyNumberFormat="1" applyFont="1" applyBorder="1" applyAlignment="1">
      <alignment horizontal="center" vertical="center"/>
    </xf>
    <xf numFmtId="164" fontId="8" fillId="2" borderId="7" xfId="0" applyNumberFormat="1" applyFont="1" applyFill="1" applyBorder="1" applyAlignment="1">
      <alignment horizontal="center" vertical="center"/>
    </xf>
    <xf numFmtId="0" fontId="9" fillId="0" borderId="0" xfId="0" applyFont="1" applyFill="1" applyBorder="1" applyAlignment="1">
      <alignment vertical="center"/>
    </xf>
    <xf numFmtId="1" fontId="7" fillId="0" borderId="10" xfId="0" applyNumberFormat="1" applyFont="1" applyBorder="1" applyAlignment="1">
      <alignment horizontal="center" vertical="center"/>
    </xf>
    <xf numFmtId="166" fontId="8" fillId="2" borderId="7" xfId="0" applyNumberFormat="1" applyFont="1" applyFill="1" applyBorder="1" applyAlignment="1" applyProtection="1">
      <alignment horizontal="center" vertical="center"/>
    </xf>
    <xf numFmtId="166" fontId="8" fillId="2" borderId="5" xfId="0" applyNumberFormat="1" applyFont="1" applyFill="1" applyBorder="1" applyAlignment="1" applyProtection="1">
      <alignment horizontal="center" vertical="center"/>
    </xf>
    <xf numFmtId="0" fontId="7" fillId="0" borderId="0" xfId="0" applyFont="1" applyFill="1" applyBorder="1" applyAlignment="1">
      <alignment horizontal="center" vertical="center"/>
    </xf>
    <xf numFmtId="166" fontId="25" fillId="0" borderId="0" xfId="0" applyNumberFormat="1" applyFont="1"/>
    <xf numFmtId="0" fontId="7" fillId="0" borderId="31" xfId="0" applyFont="1" applyBorder="1" applyAlignment="1">
      <alignment vertical="top" wrapText="1"/>
    </xf>
    <xf numFmtId="164" fontId="7" fillId="3" borderId="7" xfId="0" applyNumberFormat="1" applyFont="1" applyFill="1" applyBorder="1" applyAlignment="1">
      <alignment horizontal="center" vertical="center"/>
    </xf>
    <xf numFmtId="0" fontId="8" fillId="2" borderId="1" xfId="0" applyFont="1" applyFill="1" applyBorder="1" applyAlignment="1" applyProtection="1">
      <alignment horizontal="center" vertical="center"/>
    </xf>
    <xf numFmtId="1" fontId="7" fillId="0" borderId="7" xfId="0" applyNumberFormat="1" applyFont="1" applyFill="1" applyBorder="1" applyAlignment="1" applyProtection="1">
      <alignment horizontal="center" vertical="center"/>
      <protection locked="0"/>
    </xf>
    <xf numFmtId="1" fontId="7" fillId="3" borderId="5" xfId="0" applyNumberFormat="1"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xf>
    <xf numFmtId="0" fontId="7" fillId="0" borderId="5" xfId="0" applyFont="1" applyBorder="1" applyAlignment="1">
      <alignment horizontal="center" vertical="center"/>
    </xf>
    <xf numFmtId="0" fontId="7" fillId="0" borderId="6" xfId="0" applyFont="1" applyBorder="1" applyAlignment="1" applyProtection="1">
      <alignment horizontal="left" vertical="center"/>
      <protection locked="0"/>
    </xf>
    <xf numFmtId="0" fontId="7" fillId="0" borderId="8" xfId="0" applyFont="1" applyBorder="1" applyAlignment="1" applyProtection="1">
      <alignment horizontal="left" vertical="center"/>
      <protection locked="0"/>
    </xf>
    <xf numFmtId="0" fontId="7" fillId="0" borderId="9" xfId="0" applyFont="1" applyBorder="1" applyAlignment="1">
      <alignment horizontal="center" vertical="center"/>
    </xf>
    <xf numFmtId="0" fontId="5" fillId="0" borderId="0" xfId="0" applyFont="1" applyAlignment="1" applyProtection="1">
      <alignment horizontal="center" vertical="top"/>
    </xf>
    <xf numFmtId="0" fontId="7" fillId="0" borderId="5" xfId="0" applyFont="1" applyBorder="1" applyAlignment="1" applyProtection="1">
      <alignment horizontal="center" vertical="center"/>
    </xf>
    <xf numFmtId="0" fontId="7" fillId="0" borderId="7" xfId="0" applyFont="1" applyBorder="1" applyAlignment="1" applyProtection="1">
      <alignment horizontal="center" vertical="center"/>
    </xf>
    <xf numFmtId="0" fontId="10" fillId="0" borderId="0" xfId="0" applyFont="1"/>
    <xf numFmtId="0" fontId="26" fillId="5" borderId="7" xfId="0" applyFont="1" applyFill="1" applyBorder="1" applyAlignment="1" applyProtection="1">
      <alignment horizontal="center" vertical="center"/>
      <protection locked="0"/>
    </xf>
    <xf numFmtId="0" fontId="26" fillId="0" borderId="3" xfId="0" applyFont="1" applyFill="1" applyBorder="1" applyAlignment="1">
      <alignment vertical="center"/>
    </xf>
    <xf numFmtId="0" fontId="28" fillId="0" borderId="3" xfId="0" applyFont="1" applyFill="1" applyBorder="1" applyAlignment="1">
      <alignment vertical="center"/>
    </xf>
    <xf numFmtId="0" fontId="8" fillId="0" borderId="3" xfId="0" applyFont="1" applyFill="1" applyBorder="1" applyAlignment="1">
      <alignment vertical="center"/>
    </xf>
    <xf numFmtId="0" fontId="8" fillId="0" borderId="3" xfId="0" applyFont="1" applyFill="1" applyBorder="1" applyAlignment="1" applyProtection="1">
      <alignment horizontal="left" vertical="center"/>
      <protection locked="0"/>
    </xf>
    <xf numFmtId="0" fontId="7" fillId="0" borderId="0" xfId="0" applyFont="1" applyProtection="1"/>
    <xf numFmtId="0" fontId="5" fillId="0" borderId="0" xfId="0" applyFont="1" applyAlignment="1">
      <alignment horizontal="center" vertical="top"/>
    </xf>
    <xf numFmtId="0" fontId="26" fillId="0" borderId="3" xfId="0" applyFont="1" applyFill="1" applyBorder="1" applyAlignment="1" applyProtection="1">
      <alignment vertical="center"/>
    </xf>
    <xf numFmtId="0" fontId="28" fillId="0" borderId="3" xfId="0" applyFont="1" applyFill="1" applyBorder="1" applyAlignment="1" applyProtection="1">
      <alignment vertical="center"/>
    </xf>
    <xf numFmtId="0" fontId="8" fillId="0" borderId="3" xfId="0" applyFont="1" applyFill="1" applyBorder="1" applyAlignment="1" applyProtection="1">
      <alignment vertical="center"/>
    </xf>
    <xf numFmtId="0" fontId="8" fillId="0" borderId="3" xfId="0" applyFont="1" applyFill="1" applyBorder="1" applyAlignment="1" applyProtection="1">
      <alignment horizontal="left" vertical="center"/>
    </xf>
    <xf numFmtId="165" fontId="7" fillId="0" borderId="6" xfId="0" applyNumberFormat="1" applyFont="1" applyBorder="1" applyAlignment="1" applyProtection="1">
      <alignment horizontal="left" vertical="center"/>
    </xf>
    <xf numFmtId="0" fontId="7" fillId="0" borderId="9" xfId="0" applyFont="1" applyBorder="1" applyAlignment="1" applyProtection="1">
      <alignment horizontal="center" vertical="center"/>
    </xf>
    <xf numFmtId="164" fontId="8" fillId="2" borderId="7" xfId="0" applyNumberFormat="1" applyFont="1" applyFill="1" applyBorder="1" applyAlignment="1" applyProtection="1">
      <alignment horizontal="center" vertical="center"/>
    </xf>
    <xf numFmtId="0" fontId="26"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pplyProtection="1">
      <alignment horizontal="left" vertical="center"/>
      <protection locked="0"/>
    </xf>
    <xf numFmtId="9" fontId="26" fillId="5" borderId="7" xfId="0" applyNumberFormat="1" applyFont="1" applyFill="1" applyBorder="1" applyAlignment="1" applyProtection="1">
      <alignment horizontal="center" vertical="center"/>
      <protection locked="0"/>
    </xf>
    <xf numFmtId="9" fontId="7" fillId="5" borderId="7" xfId="0" applyNumberFormat="1" applyFont="1" applyFill="1" applyBorder="1" applyAlignment="1" applyProtection="1">
      <alignment horizontal="center" vertical="center"/>
      <protection locked="0"/>
    </xf>
    <xf numFmtId="0" fontId="7" fillId="0" borderId="12" xfId="0" applyFont="1" applyBorder="1"/>
    <xf numFmtId="0" fontId="7" fillId="0" borderId="3" xfId="0" applyFont="1" applyBorder="1"/>
    <xf numFmtId="165" fontId="7" fillId="0" borderId="8" xfId="0" applyNumberFormat="1" applyFont="1" applyBorder="1" applyAlignment="1" applyProtection="1">
      <alignment horizontal="left" vertical="center"/>
    </xf>
    <xf numFmtId="166" fontId="8" fillId="2" borderId="7" xfId="0" applyNumberFormat="1" applyFont="1" applyFill="1" applyBorder="1" applyAlignment="1">
      <alignment horizontal="center" vertical="center"/>
    </xf>
    <xf numFmtId="0" fontId="8" fillId="5" borderId="7" xfId="0" applyFont="1" applyFill="1" applyBorder="1" applyAlignment="1">
      <alignment horizontal="center" vertical="center"/>
    </xf>
    <xf numFmtId="164" fontId="10" fillId="0" borderId="7" xfId="0" applyNumberFormat="1" applyFont="1" applyBorder="1" applyAlignment="1">
      <alignment horizontal="center" vertical="center"/>
    </xf>
    <xf numFmtId="166" fontId="7" fillId="0" borderId="0" xfId="0" applyNumberFormat="1" applyFont="1" applyBorder="1" applyAlignment="1">
      <alignment horizontal="center" vertical="center"/>
    </xf>
    <xf numFmtId="0" fontId="27" fillId="0" borderId="0" xfId="0" applyFont="1" applyAlignment="1">
      <alignment horizontal="left" vertical="center"/>
    </xf>
    <xf numFmtId="164" fontId="10" fillId="3" borderId="7" xfId="0" applyNumberFormat="1" applyFont="1" applyFill="1" applyBorder="1" applyAlignment="1">
      <alignment horizontal="center" vertical="center"/>
    </xf>
    <xf numFmtId="166" fontId="7" fillId="0" borderId="7" xfId="0" applyNumberFormat="1" applyFont="1" applyBorder="1" applyAlignment="1">
      <alignment horizontal="center" vertical="center"/>
    </xf>
    <xf numFmtId="0" fontId="5" fillId="0" borderId="0" xfId="0" applyFont="1" applyAlignment="1">
      <alignment horizontal="center" vertical="top"/>
    </xf>
    <xf numFmtId="0" fontId="7" fillId="0" borderId="35" xfId="0" applyFont="1" applyBorder="1" applyAlignment="1">
      <alignment vertical="top" wrapText="1"/>
    </xf>
    <xf numFmtId="0" fontId="7" fillId="0" borderId="28" xfId="0" applyFont="1" applyBorder="1" applyAlignment="1">
      <alignment vertical="top" wrapText="1"/>
    </xf>
    <xf numFmtId="0" fontId="24" fillId="0" borderId="0" xfId="0" applyFont="1" applyBorder="1" applyAlignment="1" applyProtection="1">
      <alignment horizontal="center" vertical="top" wrapText="1"/>
    </xf>
    <xf numFmtId="0" fontId="7" fillId="0" borderId="20" xfId="0" applyNumberFormat="1" applyFont="1" applyBorder="1" applyAlignment="1">
      <alignment vertical="top" wrapText="1"/>
    </xf>
    <xf numFmtId="0" fontId="10" fillId="0" borderId="30" xfId="0" applyFont="1" applyBorder="1" applyAlignment="1">
      <alignment vertical="top" wrapText="1"/>
    </xf>
    <xf numFmtId="0" fontId="10" fillId="0" borderId="35" xfId="0" applyFont="1" applyBorder="1" applyAlignment="1">
      <alignment vertical="top" wrapText="1"/>
    </xf>
    <xf numFmtId="0" fontId="10" fillId="0" borderId="31" xfId="0" applyFont="1" applyBorder="1" applyAlignment="1">
      <alignment vertical="top" wrapText="1"/>
    </xf>
    <xf numFmtId="0" fontId="8" fillId="3" borderId="7" xfId="0" applyFont="1" applyFill="1" applyBorder="1" applyAlignment="1" applyProtection="1">
      <alignment horizontal="center" vertical="center"/>
    </xf>
    <xf numFmtId="0" fontId="7" fillId="3" borderId="7" xfId="0" applyFont="1" applyFill="1" applyBorder="1"/>
    <xf numFmtId="0" fontId="7" fillId="3" borderId="5" xfId="0" applyFont="1" applyFill="1" applyBorder="1"/>
    <xf numFmtId="164" fontId="7" fillId="7" borderId="7" xfId="0" applyNumberFormat="1" applyFont="1" applyFill="1" applyBorder="1" applyAlignment="1">
      <alignment horizontal="center" vertical="center"/>
    </xf>
    <xf numFmtId="0" fontId="7" fillId="7" borderId="7" xfId="0" applyFont="1" applyFill="1" applyBorder="1"/>
    <xf numFmtId="166" fontId="7" fillId="0" borderId="7" xfId="0" applyNumberFormat="1" applyFont="1" applyFill="1" applyBorder="1" applyAlignment="1">
      <alignment horizontal="center" vertical="center"/>
    </xf>
    <xf numFmtId="166" fontId="10" fillId="0" borderId="7" xfId="0" applyNumberFormat="1" applyFont="1" applyBorder="1" applyAlignment="1">
      <alignment horizontal="center" vertical="center"/>
    </xf>
    <xf numFmtId="166" fontId="7" fillId="7" borderId="7" xfId="0" applyNumberFormat="1" applyFont="1" applyFill="1" applyBorder="1" applyAlignment="1">
      <alignment horizontal="center" vertical="center"/>
    </xf>
    <xf numFmtId="166" fontId="25" fillId="0" borderId="10" xfId="0" applyNumberFormat="1" applyFont="1" applyBorder="1"/>
    <xf numFmtId="166" fontId="25" fillId="0" borderId="0" xfId="0" applyNumberFormat="1" applyFont="1" applyBorder="1"/>
    <xf numFmtId="0" fontId="5" fillId="0" borderId="0" xfId="0" applyFont="1" applyAlignment="1">
      <alignment horizontal="center" vertical="top"/>
    </xf>
    <xf numFmtId="0" fontId="15" fillId="0" borderId="0" xfId="0" applyFont="1" applyAlignment="1">
      <alignment horizontal="left" vertical="center"/>
    </xf>
    <xf numFmtId="0" fontId="7" fillId="5" borderId="7"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166" fontId="26" fillId="0" borderId="0" xfId="0" applyNumberFormat="1" applyFont="1" applyFill="1" applyBorder="1" applyAlignment="1" applyProtection="1">
      <alignment horizontal="center" vertical="center"/>
    </xf>
    <xf numFmtId="166" fontId="9" fillId="10" borderId="7" xfId="0" applyNumberFormat="1" applyFont="1" applyFill="1" applyBorder="1" applyAlignment="1" applyProtection="1">
      <alignment horizontal="center" vertical="center"/>
    </xf>
    <xf numFmtId="9" fontId="8" fillId="4" borderId="7" xfId="0" applyNumberFormat="1" applyFont="1" applyFill="1" applyBorder="1" applyAlignment="1" applyProtection="1">
      <alignment horizontal="center" vertical="center"/>
    </xf>
    <xf numFmtId="166" fontId="8" fillId="4" borderId="5" xfId="0" applyNumberFormat="1" applyFont="1" applyFill="1" applyBorder="1" applyAlignment="1" applyProtection="1">
      <alignment horizontal="center" vertical="center"/>
    </xf>
    <xf numFmtId="166" fontId="9" fillId="11" borderId="7" xfId="0" applyNumberFormat="1" applyFont="1" applyFill="1" applyBorder="1" applyAlignment="1" applyProtection="1">
      <alignment horizontal="center" vertical="center"/>
    </xf>
    <xf numFmtId="1" fontId="7" fillId="0" borderId="5" xfId="0" applyNumberFormat="1"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xf>
    <xf numFmtId="0" fontId="30" fillId="4" borderId="38" xfId="0" applyFont="1" applyFill="1" applyBorder="1" applyAlignment="1" applyProtection="1">
      <alignment horizontal="center" vertical="center"/>
    </xf>
    <xf numFmtId="9" fontId="8" fillId="4" borderId="5" xfId="0" applyNumberFormat="1" applyFont="1" applyFill="1" applyBorder="1" applyAlignment="1" applyProtection="1">
      <alignment horizontal="center" vertical="center"/>
    </xf>
    <xf numFmtId="0" fontId="9" fillId="10" borderId="7" xfId="0" applyFont="1" applyFill="1" applyBorder="1" applyAlignment="1" applyProtection="1">
      <alignment horizontal="center" vertical="center"/>
    </xf>
    <xf numFmtId="0" fontId="29" fillId="10" borderId="7" xfId="0" applyFont="1" applyFill="1" applyBorder="1" applyAlignment="1" applyProtection="1">
      <alignment horizontal="center" vertical="center"/>
    </xf>
    <xf numFmtId="0" fontId="34" fillId="10" borderId="7" xfId="0" applyFont="1" applyFill="1" applyBorder="1" applyAlignment="1">
      <alignment horizontal="center"/>
    </xf>
    <xf numFmtId="1" fontId="26" fillId="5" borderId="7" xfId="0" applyNumberFormat="1"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xf>
    <xf numFmtId="9" fontId="8" fillId="2" borderId="5" xfId="0" applyNumberFormat="1" applyFont="1" applyFill="1" applyBorder="1" applyAlignment="1" applyProtection="1">
      <alignment horizontal="center" vertical="center"/>
    </xf>
    <xf numFmtId="9" fontId="9" fillId="10" borderId="7" xfId="0" applyNumberFormat="1" applyFont="1" applyFill="1" applyBorder="1" applyAlignment="1" applyProtection="1">
      <alignment horizontal="center" vertical="center"/>
    </xf>
    <xf numFmtId="9" fontId="9" fillId="11" borderId="7" xfId="0" applyNumberFormat="1" applyFont="1" applyFill="1" applyBorder="1" applyAlignment="1" applyProtection="1">
      <alignment horizontal="center" vertical="center"/>
    </xf>
    <xf numFmtId="0" fontId="9" fillId="10" borderId="7" xfId="0" applyFont="1" applyFill="1" applyBorder="1" applyAlignment="1">
      <alignment horizontal="center" vertical="center"/>
    </xf>
    <xf numFmtId="0" fontId="8" fillId="5" borderId="7" xfId="0" applyFont="1" applyFill="1" applyBorder="1" applyAlignment="1">
      <alignment horizontal="center" vertical="center"/>
    </xf>
    <xf numFmtId="0" fontId="9" fillId="10" borderId="7" xfId="0" applyFont="1" applyFill="1" applyBorder="1" applyAlignment="1" applyProtection="1">
      <alignment horizontal="center" vertical="center"/>
    </xf>
    <xf numFmtId="1" fontId="7" fillId="0" borderId="7" xfId="0" applyNumberFormat="1" applyFont="1" applyBorder="1" applyAlignment="1">
      <alignment horizontal="center" vertical="center"/>
    </xf>
    <xf numFmtId="0" fontId="8" fillId="4" borderId="26" xfId="0" applyFont="1" applyFill="1" applyBorder="1" applyAlignment="1" applyProtection="1">
      <alignment horizontal="center" vertical="center"/>
    </xf>
    <xf numFmtId="0" fontId="8" fillId="4" borderId="38" xfId="0" applyFont="1" applyFill="1" applyBorder="1" applyAlignment="1" applyProtection="1">
      <alignment horizontal="center" vertical="center"/>
    </xf>
    <xf numFmtId="166" fontId="9" fillId="10" borderId="5" xfId="0" applyNumberFormat="1" applyFont="1" applyFill="1" applyBorder="1" applyAlignment="1" applyProtection="1">
      <alignment horizontal="center" vertical="center"/>
    </xf>
    <xf numFmtId="166" fontId="9" fillId="11" borderId="5" xfId="0" applyNumberFormat="1" applyFont="1" applyFill="1" applyBorder="1" applyAlignment="1" applyProtection="1">
      <alignment horizontal="center" vertical="center"/>
    </xf>
    <xf numFmtId="0" fontId="35" fillId="2" borderId="38" xfId="0" applyFont="1" applyFill="1" applyBorder="1" applyAlignment="1" applyProtection="1">
      <alignment horizontal="center" vertical="center"/>
    </xf>
    <xf numFmtId="0" fontId="35" fillId="4" borderId="38" xfId="0" applyFont="1" applyFill="1" applyBorder="1" applyAlignment="1" applyProtection="1">
      <alignment horizontal="center" vertical="center"/>
    </xf>
    <xf numFmtId="166" fontId="10" fillId="4" borderId="5" xfId="0" applyNumberFormat="1" applyFont="1" applyFill="1" applyBorder="1" applyAlignment="1" applyProtection="1">
      <alignment horizontal="center" vertical="center"/>
      <protection locked="0"/>
    </xf>
    <xf numFmtId="166" fontId="9" fillId="11" borderId="5" xfId="0" applyNumberFormat="1" applyFont="1" applyFill="1" applyBorder="1" applyAlignment="1" applyProtection="1">
      <alignment horizontal="center" vertical="center"/>
      <protection locked="0"/>
    </xf>
    <xf numFmtId="9" fontId="8" fillId="2" borderId="7" xfId="0" applyNumberFormat="1" applyFont="1" applyFill="1" applyBorder="1" applyAlignment="1" applyProtection="1">
      <alignment horizontal="center" vertical="center"/>
    </xf>
    <xf numFmtId="0" fontId="29" fillId="10" borderId="7" xfId="0" applyFont="1" applyFill="1" applyBorder="1" applyAlignment="1">
      <alignment horizontal="center" vertical="center"/>
    </xf>
    <xf numFmtId="9" fontId="30" fillId="5" borderId="7" xfId="0" applyNumberFormat="1" applyFont="1" applyFill="1" applyBorder="1" applyAlignment="1">
      <alignment horizontal="center" vertical="center"/>
    </xf>
    <xf numFmtId="9" fontId="25" fillId="0" borderId="7"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center" vertical="top"/>
    </xf>
    <xf numFmtId="49" fontId="29" fillId="10" borderId="13" xfId="0" applyNumberFormat="1" applyFont="1" applyFill="1" applyBorder="1" applyAlignment="1">
      <alignment horizontal="center" vertical="center"/>
    </xf>
    <xf numFmtId="166" fontId="10" fillId="0" borderId="12" xfId="0" applyNumberFormat="1" applyFont="1" applyBorder="1" applyAlignment="1">
      <alignment horizontal="center" vertical="center"/>
    </xf>
    <xf numFmtId="166" fontId="10" fillId="3" borderId="12" xfId="0" applyNumberFormat="1" applyFont="1" applyFill="1" applyBorder="1" applyAlignment="1">
      <alignment horizontal="center" vertical="center"/>
    </xf>
    <xf numFmtId="1" fontId="10" fillId="0" borderId="7" xfId="0" applyNumberFormat="1" applyFont="1" applyBorder="1" applyAlignment="1">
      <alignment horizontal="center" vertical="center"/>
    </xf>
    <xf numFmtId="1" fontId="10" fillId="3" borderId="7" xfId="0" applyNumberFormat="1" applyFont="1" applyFill="1" applyBorder="1" applyAlignment="1">
      <alignment horizontal="center" vertical="center"/>
    </xf>
    <xf numFmtId="0" fontId="7" fillId="9" borderId="7" xfId="0" applyFont="1" applyFill="1" applyBorder="1" applyAlignment="1">
      <alignment horizontal="center" vertical="center"/>
    </xf>
    <xf numFmtId="164" fontId="7" fillId="3" borderId="5" xfId="0" applyNumberFormat="1" applyFont="1" applyFill="1" applyBorder="1" applyAlignment="1" applyProtection="1">
      <alignment horizontal="center" vertical="center"/>
      <protection locked="0"/>
    </xf>
    <xf numFmtId="164" fontId="7" fillId="0" borderId="5" xfId="0" applyNumberFormat="1" applyFont="1" applyFill="1" applyBorder="1" applyAlignment="1" applyProtection="1">
      <alignment horizontal="center" vertical="center"/>
      <protection locked="0"/>
    </xf>
    <xf numFmtId="164" fontId="7" fillId="0" borderId="7" xfId="0" applyNumberFormat="1" applyFont="1" applyFill="1" applyBorder="1" applyAlignment="1" applyProtection="1">
      <alignment horizontal="center" vertical="center"/>
      <protection locked="0"/>
    </xf>
    <xf numFmtId="166" fontId="7" fillId="3" borderId="5" xfId="0" applyNumberFormat="1" applyFont="1" applyFill="1" applyBorder="1" applyAlignment="1" applyProtection="1">
      <alignment horizontal="center" vertical="center"/>
      <protection locked="0"/>
    </xf>
    <xf numFmtId="166" fontId="7" fillId="0" borderId="5" xfId="0" applyNumberFormat="1" applyFont="1" applyFill="1" applyBorder="1" applyAlignment="1" applyProtection="1">
      <alignment horizontal="center" vertical="center"/>
      <protection locked="0"/>
    </xf>
    <xf numFmtId="166" fontId="7" fillId="0" borderId="7" xfId="0" applyNumberFormat="1" applyFont="1" applyFill="1" applyBorder="1" applyAlignment="1" applyProtection="1">
      <alignment horizontal="center" vertical="center"/>
      <protection locked="0"/>
    </xf>
    <xf numFmtId="0" fontId="9" fillId="10" borderId="7" xfId="0" applyFont="1" applyFill="1" applyBorder="1" applyAlignment="1">
      <alignment horizontal="center" vertical="center"/>
    </xf>
    <xf numFmtId="0" fontId="5" fillId="0" borderId="0" xfId="0" applyFont="1" applyAlignment="1">
      <alignment horizontal="center" vertical="top"/>
    </xf>
    <xf numFmtId="0" fontId="8" fillId="5" borderId="7" xfId="0" applyFont="1" applyFill="1" applyBorder="1" applyAlignment="1">
      <alignment horizontal="center" vertical="center"/>
    </xf>
    <xf numFmtId="0" fontId="8" fillId="4" borderId="7"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0" fontId="8" fillId="2" borderId="40" xfId="0" applyFont="1" applyFill="1" applyBorder="1" applyAlignment="1" applyProtection="1">
      <alignment horizontal="center" vertic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166" fontId="10" fillId="7" borderId="7" xfId="0" applyNumberFormat="1" applyFont="1" applyFill="1" applyBorder="1" applyAlignment="1">
      <alignment horizontal="center" vertical="center"/>
    </xf>
    <xf numFmtId="0" fontId="9" fillId="10" borderId="7" xfId="0" applyFont="1" applyFill="1" applyBorder="1" applyAlignment="1">
      <alignment horizontal="center" vertical="center"/>
    </xf>
    <xf numFmtId="0" fontId="5" fillId="0" borderId="0" xfId="0" applyFont="1" applyAlignment="1">
      <alignment horizontal="center" vertical="top"/>
    </xf>
    <xf numFmtId="0" fontId="10" fillId="2" borderId="7" xfId="0" applyFont="1" applyFill="1" applyBorder="1" applyAlignment="1">
      <alignment horizontal="center" vertical="center"/>
    </xf>
    <xf numFmtId="0" fontId="8" fillId="4" borderId="7"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164" fontId="7" fillId="0" borderId="7" xfId="0" applyNumberFormat="1" applyFont="1" applyBorder="1" applyAlignment="1">
      <alignment horizontal="center" vertical="center"/>
    </xf>
    <xf numFmtId="1" fontId="7" fillId="3" borderId="7" xfId="0" applyNumberFormat="1" applyFont="1" applyFill="1" applyBorder="1" applyAlignment="1">
      <alignment horizontal="center" vertical="center"/>
    </xf>
    <xf numFmtId="164" fontId="36" fillId="0" borderId="7" xfId="0" applyNumberFormat="1" applyFont="1" applyBorder="1" applyAlignment="1">
      <alignment horizontal="center" vertic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0" fontId="8" fillId="5" borderId="7" xfId="0" applyFont="1" applyFill="1" applyBorder="1" applyAlignment="1" applyProtection="1">
      <alignment horizontal="center" vertical="center"/>
      <protection locked="0"/>
    </xf>
    <xf numFmtId="1" fontId="7" fillId="3" borderId="5" xfId="0" quotePrefix="1" applyNumberFormat="1"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14" fontId="0" fillId="0" borderId="0" xfId="0" applyNumberFormat="1"/>
    <xf numFmtId="2" fontId="7" fillId="0" borderId="7" xfId="0" applyNumberFormat="1" applyFont="1" applyBorder="1" applyAlignment="1">
      <alignment horizontal="center" vertical="center"/>
    </xf>
    <xf numFmtId="164" fontId="0" fillId="0" borderId="0" xfId="0" applyNumberFormat="1"/>
    <xf numFmtId="1" fontId="0" fillId="0" borderId="0" xfId="0" applyNumberFormat="1"/>
    <xf numFmtId="0" fontId="9" fillId="12" borderId="7" xfId="0" applyFont="1" applyFill="1" applyBorder="1" applyAlignment="1" applyProtection="1">
      <alignment horizontal="center" vertical="center"/>
    </xf>
    <xf numFmtId="0" fontId="7" fillId="0" borderId="6" xfId="0" applyFont="1" applyBorder="1" applyAlignment="1" applyProtection="1">
      <alignment horizontal="left" vertical="center"/>
    </xf>
    <xf numFmtId="0" fontId="7" fillId="0" borderId="8" xfId="0" applyFont="1" applyBorder="1" applyAlignment="1" applyProtection="1">
      <alignment horizontal="left" vertical="center"/>
    </xf>
    <xf numFmtId="0" fontId="9" fillId="10" borderId="7" xfId="0" applyFont="1" applyFill="1" applyBorder="1" applyAlignment="1">
      <alignment horizontal="center" vertical="center"/>
    </xf>
    <xf numFmtId="0" fontId="5" fillId="0" borderId="0" xfId="0" applyFont="1" applyAlignment="1">
      <alignment horizontal="center" vertical="top"/>
    </xf>
    <xf numFmtId="0" fontId="9" fillId="10" borderId="8" xfId="0" applyFont="1" applyFill="1" applyBorder="1" applyAlignment="1">
      <alignment horizontal="center" vertical="center"/>
    </xf>
    <xf numFmtId="0" fontId="9" fillId="10" borderId="13" xfId="0" applyFont="1" applyFill="1" applyBorder="1" applyAlignment="1">
      <alignment horizontal="center" vertical="center"/>
    </xf>
    <xf numFmtId="0" fontId="8" fillId="5" borderId="7" xfId="0" applyFont="1" applyFill="1" applyBorder="1" applyAlignment="1">
      <alignment horizontal="center" vertical="center"/>
    </xf>
    <xf numFmtId="0" fontId="9" fillId="10" borderId="12" xfId="0" applyFont="1" applyFill="1" applyBorder="1" applyAlignment="1">
      <alignment vertical="center"/>
    </xf>
    <xf numFmtId="0" fontId="8" fillId="4" borderId="7" xfId="0" applyFont="1" applyFill="1" applyBorder="1" applyAlignment="1">
      <alignment vertical="center"/>
    </xf>
    <xf numFmtId="0" fontId="7" fillId="7" borderId="0" xfId="0" applyFont="1" applyFill="1"/>
    <xf numFmtId="0" fontId="7" fillId="7" borderId="0" xfId="0" applyFont="1" applyFill="1" applyProtection="1"/>
    <xf numFmtId="164" fontId="8" fillId="5" borderId="15" xfId="0" applyNumberFormat="1" applyFont="1" applyFill="1" applyBorder="1" applyAlignment="1">
      <alignment horizontal="center" vertical="center"/>
    </xf>
    <xf numFmtId="2" fontId="7" fillId="5" borderId="15" xfId="0" applyNumberFormat="1" applyFont="1" applyFill="1" applyBorder="1" applyAlignment="1" applyProtection="1">
      <alignment horizontal="center" vertical="center"/>
      <protection locked="0"/>
    </xf>
    <xf numFmtId="2" fontId="7" fillId="7" borderId="15" xfId="0" applyNumberFormat="1" applyFont="1" applyFill="1" applyBorder="1" applyAlignment="1" applyProtection="1">
      <alignment horizontal="center" vertical="center"/>
      <protection locked="0"/>
    </xf>
    <xf numFmtId="2" fontId="7" fillId="5" borderId="16" xfId="0" applyNumberFormat="1" applyFont="1" applyFill="1" applyBorder="1" applyAlignment="1" applyProtection="1">
      <alignment horizontal="center" vertical="center"/>
      <protection locked="0"/>
    </xf>
    <xf numFmtId="164" fontId="7" fillId="0" borderId="7" xfId="0" applyNumberFormat="1" applyFont="1" applyBorder="1" applyAlignment="1">
      <alignment horizontal="center" vertical="center"/>
    </xf>
    <xf numFmtId="0" fontId="8" fillId="5" borderId="7" xfId="0" applyFont="1" applyFill="1" applyBorder="1" applyAlignment="1" applyProtection="1">
      <alignment horizontal="center" vertical="center"/>
    </xf>
    <xf numFmtId="164" fontId="7" fillId="0" borderId="7" xfId="0" applyNumberFormat="1" applyFont="1" applyBorder="1" applyAlignment="1">
      <alignment horizontal="center" vertical="center"/>
    </xf>
    <xf numFmtId="1" fontId="7" fillId="7" borderId="0" xfId="0" applyNumberFormat="1" applyFont="1" applyFill="1" applyBorder="1" applyAlignment="1" applyProtection="1">
      <alignment horizontal="center" vertical="center"/>
      <protection locked="0"/>
    </xf>
    <xf numFmtId="166" fontId="8" fillId="4" borderId="47" xfId="0" applyNumberFormat="1" applyFont="1" applyFill="1" applyBorder="1" applyAlignment="1" applyProtection="1">
      <alignment horizontal="center" vertical="center"/>
    </xf>
    <xf numFmtId="0" fontId="8" fillId="7" borderId="47" xfId="0" applyFont="1" applyFill="1" applyBorder="1" applyAlignment="1" applyProtection="1">
      <alignment horizontal="center" vertical="center"/>
    </xf>
    <xf numFmtId="166" fontId="8" fillId="7" borderId="47" xfId="0" applyNumberFormat="1" applyFont="1" applyFill="1" applyBorder="1" applyAlignment="1" applyProtection="1">
      <alignment horizontal="center" vertical="center"/>
    </xf>
    <xf numFmtId="166" fontId="8" fillId="7" borderId="5" xfId="0" applyNumberFormat="1" applyFont="1" applyFill="1" applyBorder="1" applyAlignment="1" applyProtection="1">
      <alignment horizontal="center" vertical="center"/>
    </xf>
    <xf numFmtId="0" fontId="8" fillId="7" borderId="19" xfId="0" applyFont="1" applyFill="1" applyBorder="1" applyAlignment="1" applyProtection="1">
      <alignment horizontal="center" vertical="center"/>
    </xf>
    <xf numFmtId="9" fontId="7" fillId="5" borderId="15" xfId="1" applyFont="1" applyFill="1" applyBorder="1" applyAlignment="1" applyProtection="1">
      <alignment horizontal="center" vertical="center"/>
      <protection locked="0"/>
    </xf>
    <xf numFmtId="166" fontId="8" fillId="7" borderId="10" xfId="0" applyNumberFormat="1" applyFont="1" applyFill="1" applyBorder="1" applyAlignment="1" applyProtection="1">
      <alignment horizontal="center" vertical="center"/>
    </xf>
    <xf numFmtId="2" fontId="7" fillId="7" borderId="48" xfId="0" applyNumberFormat="1" applyFont="1" applyFill="1" applyBorder="1" applyAlignment="1" applyProtection="1">
      <alignment horizontal="center" vertical="center"/>
      <protection locked="0"/>
    </xf>
    <xf numFmtId="9" fontId="8" fillId="4" borderId="47" xfId="0" applyNumberFormat="1" applyFont="1" applyFill="1" applyBorder="1" applyAlignment="1" applyProtection="1">
      <alignment horizontal="center" vertical="center"/>
    </xf>
    <xf numFmtId="9" fontId="8" fillId="2" borderId="47" xfId="0" applyNumberFormat="1" applyFont="1" applyFill="1" applyBorder="1" applyAlignment="1" applyProtection="1">
      <alignment horizontal="center" vertical="center"/>
    </xf>
    <xf numFmtId="9" fontId="8" fillId="5" borderId="14" xfId="0" applyNumberFormat="1" applyFont="1" applyFill="1" applyBorder="1" applyAlignment="1" applyProtection="1">
      <alignment horizontal="center" vertical="center"/>
    </xf>
    <xf numFmtId="9" fontId="8" fillId="5" borderId="15" xfId="0" applyNumberFormat="1" applyFont="1" applyFill="1" applyBorder="1" applyAlignment="1" applyProtection="1">
      <alignment horizontal="center" vertical="center"/>
    </xf>
    <xf numFmtId="9" fontId="7" fillId="3" borderId="7" xfId="1" applyFont="1" applyFill="1" applyBorder="1" applyAlignment="1">
      <alignment horizontal="center" vertical="center"/>
    </xf>
    <xf numFmtId="166" fontId="7" fillId="0" borderId="7" xfId="1" applyNumberFormat="1" applyFont="1" applyBorder="1" applyAlignment="1">
      <alignment horizontal="center" vertical="center"/>
    </xf>
    <xf numFmtId="9" fontId="7" fillId="0" borderId="7" xfId="1" applyNumberFormat="1" applyFont="1" applyBorder="1" applyAlignment="1">
      <alignment horizontal="center" vertical="center"/>
    </xf>
    <xf numFmtId="9" fontId="10" fillId="0" borderId="7" xfId="1" applyNumberFormat="1" applyFont="1" applyBorder="1" applyAlignment="1">
      <alignment horizontal="center" vertical="center"/>
    </xf>
    <xf numFmtId="0" fontId="23" fillId="0" borderId="33" xfId="0" applyFont="1" applyBorder="1" applyAlignment="1">
      <alignment horizontal="center" vertical="center" textRotation="90" wrapText="1"/>
    </xf>
    <xf numFmtId="0" fontId="23" fillId="0" borderId="34" xfId="0" applyFont="1" applyBorder="1" applyAlignment="1">
      <alignment horizontal="center" vertical="center" textRotation="90" wrapText="1"/>
    </xf>
    <xf numFmtId="0" fontId="10" fillId="0" borderId="33" xfId="0" applyFont="1" applyBorder="1" applyAlignment="1">
      <alignment horizontal="center" vertical="center" textRotation="90" wrapText="1"/>
    </xf>
    <xf numFmtId="0" fontId="10" fillId="0" borderId="34" xfId="0" applyFont="1" applyBorder="1" applyAlignment="1">
      <alignment horizontal="center" vertical="center" textRotation="90" wrapText="1"/>
    </xf>
    <xf numFmtId="0" fontId="10" fillId="0" borderId="36" xfId="0" applyFont="1" applyBorder="1" applyAlignment="1">
      <alignment horizontal="center" vertical="center" textRotation="90" wrapText="1"/>
    </xf>
    <xf numFmtId="0" fontId="23" fillId="0" borderId="36" xfId="0" applyFont="1" applyBorder="1" applyAlignment="1">
      <alignment horizontal="center" vertical="center" textRotation="90" wrapText="1"/>
    </xf>
    <xf numFmtId="0" fontId="12" fillId="0" borderId="0" xfId="0" applyFont="1" applyBorder="1" applyAlignment="1" applyProtection="1">
      <alignment horizontal="center" vertical="center"/>
    </xf>
    <xf numFmtId="0" fontId="12" fillId="0" borderId="0" xfId="0" applyFont="1" applyBorder="1" applyAlignment="1" applyProtection="1">
      <alignment horizontal="center" vertical="center" wrapText="1"/>
    </xf>
    <xf numFmtId="0" fontId="23" fillId="0" borderId="27" xfId="0" applyFont="1" applyBorder="1" applyAlignment="1">
      <alignment horizontal="center" vertical="center" textRotation="90" wrapText="1"/>
    </xf>
    <xf numFmtId="0" fontId="23" fillId="0" borderId="29" xfId="0" applyFont="1" applyBorder="1" applyAlignment="1">
      <alignment horizontal="center" vertical="center" textRotation="90"/>
    </xf>
    <xf numFmtId="0" fontId="23" fillId="0" borderId="37" xfId="0" applyFont="1" applyBorder="1" applyAlignment="1">
      <alignment horizontal="center" vertical="center" textRotation="90"/>
    </xf>
    <xf numFmtId="0" fontId="23" fillId="0" borderId="23" xfId="0" applyFont="1" applyBorder="1" applyAlignment="1">
      <alignment horizontal="center" vertical="center" textRotation="90"/>
    </xf>
    <xf numFmtId="166" fontId="10" fillId="0" borderId="8" xfId="0" applyNumberFormat="1" applyFont="1" applyBorder="1" applyAlignment="1">
      <alignment horizontal="center" vertical="center"/>
    </xf>
    <xf numFmtId="166" fontId="10" fillId="0" borderId="13" xfId="0" applyNumberFormat="1" applyFont="1" applyBorder="1" applyAlignment="1">
      <alignment horizontal="center" vertical="center"/>
    </xf>
    <xf numFmtId="166" fontId="10" fillId="3" borderId="8" xfId="0" applyNumberFormat="1" applyFont="1" applyFill="1" applyBorder="1" applyAlignment="1">
      <alignment horizontal="center" vertical="center"/>
    </xf>
    <xf numFmtId="166" fontId="10" fillId="3" borderId="13" xfId="0" applyNumberFormat="1" applyFont="1" applyFill="1" applyBorder="1" applyAlignment="1">
      <alignment horizontal="center" vertical="center"/>
    </xf>
    <xf numFmtId="0" fontId="9" fillId="10" borderId="7" xfId="0" applyFont="1" applyFill="1" applyBorder="1" applyAlignment="1">
      <alignment horizontal="center" vertical="center"/>
    </xf>
    <xf numFmtId="0" fontId="4" fillId="0" borderId="0" xfId="0" applyFont="1" applyAlignment="1">
      <alignment horizontal="center"/>
    </xf>
    <xf numFmtId="0" fontId="5" fillId="0" borderId="0" xfId="0" applyFont="1" applyAlignment="1">
      <alignment horizontal="center" vertical="top"/>
    </xf>
    <xf numFmtId="0" fontId="9" fillId="10" borderId="8" xfId="0" applyFont="1" applyFill="1" applyBorder="1" applyAlignment="1">
      <alignment horizontal="center" vertical="center"/>
    </xf>
    <xf numFmtId="0" fontId="9" fillId="10" borderId="12" xfId="0" applyFont="1" applyFill="1" applyBorder="1" applyAlignment="1">
      <alignment horizontal="center" vertical="center"/>
    </xf>
    <xf numFmtId="0" fontId="9" fillId="10" borderId="13" xfId="0" applyFont="1" applyFill="1" applyBorder="1" applyAlignment="1">
      <alignment horizontal="center" vertical="center"/>
    </xf>
    <xf numFmtId="164" fontId="7" fillId="0" borderId="8" xfId="0" applyNumberFormat="1" applyFont="1" applyBorder="1" applyAlignment="1">
      <alignment horizontal="center" vertical="center"/>
    </xf>
    <xf numFmtId="164" fontId="7" fillId="0" borderId="13" xfId="0" applyNumberFormat="1" applyFont="1" applyBorder="1" applyAlignment="1">
      <alignment horizontal="center" vertical="center"/>
    </xf>
    <xf numFmtId="0" fontId="10" fillId="2" borderId="8" xfId="0" applyFont="1" applyFill="1" applyBorder="1" applyAlignment="1">
      <alignment horizontal="center" vertical="center"/>
    </xf>
    <xf numFmtId="0" fontId="10" fillId="2" borderId="13" xfId="0" applyFont="1" applyFill="1" applyBorder="1" applyAlignment="1">
      <alignment horizontal="center" vertical="center"/>
    </xf>
    <xf numFmtId="0" fontId="11" fillId="10" borderId="4" xfId="0" applyFont="1" applyFill="1" applyBorder="1" applyAlignment="1">
      <alignment horizontal="center" vertical="center"/>
    </xf>
    <xf numFmtId="0" fontId="11" fillId="10" borderId="19" xfId="0" applyFont="1" applyFill="1" applyBorder="1" applyAlignment="1">
      <alignment horizontal="center" vertical="center"/>
    </xf>
    <xf numFmtId="0" fontId="11" fillId="10" borderId="6"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17" xfId="0" applyFont="1" applyFill="1" applyBorder="1" applyAlignment="1">
      <alignment horizontal="center" vertical="center"/>
    </xf>
    <xf numFmtId="0" fontId="4" fillId="0" borderId="0" xfId="0" applyFont="1" applyBorder="1" applyAlignment="1">
      <alignment horizontal="center"/>
    </xf>
    <xf numFmtId="0" fontId="5" fillId="0" borderId="0" xfId="0" applyFont="1" applyBorder="1" applyAlignment="1">
      <alignment horizontal="center" vertical="top" wrapText="1"/>
    </xf>
    <xf numFmtId="0" fontId="8" fillId="5" borderId="7" xfId="0" applyFont="1" applyFill="1" applyBorder="1" applyAlignment="1">
      <alignment horizontal="center" vertical="center"/>
    </xf>
    <xf numFmtId="0" fontId="7" fillId="0" borderId="7" xfId="0" applyFont="1" applyBorder="1"/>
    <xf numFmtId="14" fontId="8" fillId="5" borderId="7" xfId="0" applyNumberFormat="1" applyFont="1" applyFill="1" applyBorder="1" applyAlignment="1">
      <alignment horizontal="center" vertical="center"/>
    </xf>
    <xf numFmtId="0" fontId="8" fillId="5" borderId="7" xfId="0" applyNumberFormat="1" applyFont="1" applyFill="1" applyBorder="1" applyAlignment="1">
      <alignment horizontal="center" vertical="center"/>
    </xf>
    <xf numFmtId="1" fontId="7" fillId="0" borderId="8" xfId="0" applyNumberFormat="1" applyFont="1" applyBorder="1" applyAlignment="1">
      <alignment horizontal="center" vertical="center"/>
    </xf>
    <xf numFmtId="1" fontId="7" fillId="0" borderId="13" xfId="0" applyNumberFormat="1" applyFont="1" applyBorder="1" applyAlignment="1">
      <alignment horizontal="center" vertical="center"/>
    </xf>
    <xf numFmtId="0" fontId="0" fillId="10" borderId="7" xfId="0" applyFill="1" applyBorder="1"/>
    <xf numFmtId="0" fontId="31" fillId="0" borderId="7" xfId="0" applyFont="1" applyFill="1" applyBorder="1" applyAlignment="1">
      <alignment horizontal="center" vertical="center"/>
    </xf>
    <xf numFmtId="0" fontId="33" fillId="0" borderId="7" xfId="0" applyFont="1" applyFill="1" applyBorder="1" applyAlignment="1">
      <alignment horizontal="center" vertical="center"/>
    </xf>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8" fillId="5" borderId="13" xfId="0" applyFont="1" applyFill="1" applyBorder="1" applyAlignment="1" applyProtection="1">
      <alignment horizontal="center" vertical="center"/>
      <protection locked="0"/>
    </xf>
    <xf numFmtId="0" fontId="4" fillId="0" borderId="0" xfId="0" applyFont="1" applyAlignment="1" applyProtection="1">
      <alignment horizontal="center"/>
    </xf>
    <xf numFmtId="0" fontId="5" fillId="0" borderId="0" xfId="0" applyFont="1" applyAlignment="1" applyProtection="1">
      <alignment horizontal="center" vertical="top"/>
    </xf>
    <xf numFmtId="0" fontId="9" fillId="10" borderId="7" xfId="0" applyFont="1" applyFill="1" applyBorder="1" applyAlignment="1" applyProtection="1">
      <alignment horizontal="center" vertical="center"/>
    </xf>
    <xf numFmtId="0" fontId="9" fillId="10" borderId="8" xfId="0" applyFont="1" applyFill="1" applyBorder="1" applyAlignment="1" applyProtection="1">
      <alignment horizontal="center" vertical="center"/>
    </xf>
    <xf numFmtId="0" fontId="9" fillId="10" borderId="13" xfId="0" applyFont="1" applyFill="1" applyBorder="1" applyAlignment="1" applyProtection="1">
      <alignment horizontal="center" vertical="center"/>
    </xf>
    <xf numFmtId="0" fontId="9" fillId="12" borderId="8" xfId="0" applyFont="1" applyFill="1" applyBorder="1" applyAlignment="1" applyProtection="1">
      <alignment horizontal="center" vertical="center"/>
    </xf>
    <xf numFmtId="0" fontId="9" fillId="12" borderId="12" xfId="0" applyFont="1" applyFill="1" applyBorder="1" applyAlignment="1" applyProtection="1">
      <alignment horizontal="center" vertical="center"/>
    </xf>
    <xf numFmtId="0" fontId="9" fillId="12" borderId="13" xfId="0" applyFont="1" applyFill="1" applyBorder="1" applyAlignment="1" applyProtection="1">
      <alignment horizontal="center" vertical="center"/>
    </xf>
    <xf numFmtId="0" fontId="8" fillId="2" borderId="39" xfId="0" applyFont="1" applyFill="1" applyBorder="1" applyAlignment="1" applyProtection="1">
      <alignment horizontal="center" vertical="center"/>
    </xf>
    <xf numFmtId="0" fontId="8" fillId="2" borderId="40" xfId="0" applyFont="1" applyFill="1" applyBorder="1" applyAlignment="1" applyProtection="1">
      <alignment horizontal="center" vertical="center"/>
    </xf>
    <xf numFmtId="14" fontId="7" fillId="0" borderId="42" xfId="0" applyNumberFormat="1" applyFont="1" applyBorder="1" applyAlignment="1" applyProtection="1">
      <alignment horizontal="center" vertical="center"/>
      <protection locked="0"/>
    </xf>
    <xf numFmtId="0" fontId="7" fillId="0" borderId="43"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0" fillId="0" borderId="40" xfId="0" applyBorder="1"/>
    <xf numFmtId="14" fontId="7" fillId="0" borderId="7" xfId="0" applyNumberFormat="1" applyFont="1" applyBorder="1" applyAlignment="1" applyProtection="1">
      <alignment horizontal="center" vertical="center"/>
      <protection locked="0"/>
    </xf>
    <xf numFmtId="0" fontId="8" fillId="4" borderId="7" xfId="0" applyFont="1" applyFill="1" applyBorder="1" applyAlignment="1" applyProtection="1">
      <alignment horizontal="left" vertical="center"/>
    </xf>
    <xf numFmtId="0" fontId="8" fillId="2" borderId="7" xfId="0" applyFont="1" applyFill="1" applyBorder="1" applyAlignment="1" applyProtection="1">
      <alignment horizontal="left" vertical="center"/>
    </xf>
    <xf numFmtId="166" fontId="8" fillId="0" borderId="4" xfId="0" applyNumberFormat="1" applyFont="1" applyFill="1" applyBorder="1" applyAlignment="1" applyProtection="1">
      <alignment horizontal="center" vertical="center"/>
    </xf>
    <xf numFmtId="166" fontId="8" fillId="0" borderId="19" xfId="0" applyNumberFormat="1" applyFont="1" applyFill="1" applyBorder="1" applyAlignment="1" applyProtection="1">
      <alignment horizontal="center" vertical="center"/>
    </xf>
    <xf numFmtId="166" fontId="8" fillId="0" borderId="10" xfId="0" applyNumberFormat="1" applyFont="1" applyFill="1" applyBorder="1" applyAlignment="1" applyProtection="1">
      <alignment horizontal="center" vertical="center"/>
    </xf>
    <xf numFmtId="166" fontId="8" fillId="0" borderId="0" xfId="0" applyNumberFormat="1" applyFont="1" applyFill="1" applyBorder="1" applyAlignment="1" applyProtection="1">
      <alignment horizontal="center" vertical="center"/>
    </xf>
    <xf numFmtId="0" fontId="8" fillId="5" borderId="7" xfId="0" applyFont="1" applyFill="1" applyBorder="1" applyAlignment="1" applyProtection="1">
      <alignment horizontal="center" vertical="center"/>
    </xf>
    <xf numFmtId="0" fontId="9" fillId="10" borderId="7" xfId="0" applyFont="1" applyFill="1" applyBorder="1" applyAlignment="1" applyProtection="1">
      <alignment horizontal="center" vertical="center" wrapText="1"/>
    </xf>
    <xf numFmtId="0" fontId="8" fillId="5" borderId="8" xfId="0" applyFont="1" applyFill="1" applyBorder="1" applyAlignment="1" applyProtection="1">
      <alignment horizontal="center" vertical="center"/>
    </xf>
    <xf numFmtId="0" fontId="8" fillId="5" borderId="13" xfId="0" applyFont="1" applyFill="1" applyBorder="1" applyAlignment="1" applyProtection="1">
      <alignment horizontal="center" vertical="center"/>
    </xf>
    <xf numFmtId="0" fontId="9" fillId="10" borderId="7" xfId="0" applyFont="1" applyFill="1" applyBorder="1" applyAlignment="1">
      <alignment horizontal="center" vertical="center" wrapText="1"/>
    </xf>
    <xf numFmtId="0" fontId="9" fillId="10" borderId="10" xfId="0" applyFont="1" applyFill="1" applyBorder="1" applyAlignment="1">
      <alignment horizontal="center"/>
    </xf>
    <xf numFmtId="0" fontId="9" fillId="10" borderId="0" xfId="0" applyFont="1" applyFill="1" applyBorder="1" applyAlignment="1">
      <alignment horizontal="center"/>
    </xf>
    <xf numFmtId="0" fontId="9" fillId="10" borderId="6" xfId="0" applyFont="1" applyFill="1" applyBorder="1" applyAlignment="1">
      <alignment horizontal="center"/>
    </xf>
    <xf numFmtId="0" fontId="9" fillId="10" borderId="3" xfId="0" applyFont="1" applyFill="1" applyBorder="1" applyAlignment="1">
      <alignment horizontal="center"/>
    </xf>
    <xf numFmtId="0" fontId="8" fillId="4" borderId="7" xfId="0" applyFont="1" applyFill="1" applyBorder="1" applyAlignment="1">
      <alignment horizontal="center" vertical="center"/>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8" fillId="5" borderId="8"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10" fillId="4" borderId="8"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8" fillId="4" borderId="10" xfId="0" applyFont="1" applyFill="1" applyBorder="1" applyAlignment="1">
      <alignment horizontal="center" vertical="center"/>
    </xf>
    <xf numFmtId="0" fontId="8" fillId="4" borderId="0" xfId="0" applyFont="1" applyFill="1" applyBorder="1" applyAlignment="1">
      <alignment horizontal="center" vertical="center"/>
    </xf>
    <xf numFmtId="0" fontId="8" fillId="4" borderId="11" xfId="0" applyFont="1" applyFill="1" applyBorder="1" applyAlignment="1">
      <alignment horizontal="center" vertical="center"/>
    </xf>
    <xf numFmtId="0" fontId="0" fillId="0" borderId="4" xfId="0" applyBorder="1" applyAlignment="1">
      <alignment horizontal="center"/>
    </xf>
    <xf numFmtId="0" fontId="0" fillId="0" borderId="19" xfId="0" applyBorder="1" applyAlignment="1">
      <alignment horizontal="center"/>
    </xf>
    <xf numFmtId="0" fontId="0" fillId="0" borderId="10" xfId="0" applyBorder="1" applyAlignment="1">
      <alignment horizontal="center"/>
    </xf>
    <xf numFmtId="0" fontId="0" fillId="0" borderId="0" xfId="0" applyAlignment="1">
      <alignment horizontal="center"/>
    </xf>
    <xf numFmtId="0" fontId="9" fillId="10" borderId="7" xfId="0" applyFont="1" applyFill="1" applyBorder="1" applyAlignment="1">
      <alignment horizontal="center"/>
    </xf>
    <xf numFmtId="0" fontId="8" fillId="5" borderId="12" xfId="0" applyFont="1" applyFill="1" applyBorder="1" applyAlignment="1" applyProtection="1">
      <alignment horizontal="center" vertical="center"/>
    </xf>
    <xf numFmtId="0" fontId="8" fillId="4" borderId="8" xfId="0" applyFont="1" applyFill="1" applyBorder="1" applyAlignment="1">
      <alignment horizontal="center" vertical="center"/>
    </xf>
    <xf numFmtId="0" fontId="8" fillId="4" borderId="12" xfId="0" applyFont="1" applyFill="1" applyBorder="1" applyAlignment="1">
      <alignment horizontal="center" vertical="center"/>
    </xf>
    <xf numFmtId="0" fontId="8" fillId="4" borderId="13" xfId="0" applyFont="1" applyFill="1" applyBorder="1" applyAlignment="1">
      <alignment horizontal="center" vertical="center"/>
    </xf>
    <xf numFmtId="0" fontId="4" fillId="0" borderId="0" xfId="0" applyFont="1" applyAlignment="1">
      <alignment horizontal="center" vertical="center"/>
    </xf>
    <xf numFmtId="0" fontId="8" fillId="2" borderId="41" xfId="0" applyFont="1" applyFill="1" applyBorder="1" applyAlignment="1" applyProtection="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8" fillId="2" borderId="7" xfId="0" applyFont="1" applyFill="1" applyBorder="1" applyAlignment="1" applyProtection="1">
      <alignment horizontal="center" vertical="center"/>
    </xf>
    <xf numFmtId="0" fontId="11" fillId="10" borderId="8" xfId="0" applyFont="1" applyFill="1" applyBorder="1" applyAlignment="1">
      <alignment horizontal="center" vertical="center"/>
    </xf>
    <xf numFmtId="0" fontId="11" fillId="10" borderId="12" xfId="0" applyFont="1" applyFill="1" applyBorder="1" applyAlignment="1">
      <alignment horizontal="center" vertical="center"/>
    </xf>
    <xf numFmtId="166" fontId="7" fillId="0" borderId="8" xfId="0" applyNumberFormat="1" applyFont="1" applyBorder="1" applyAlignment="1">
      <alignment horizontal="center" vertical="center"/>
    </xf>
    <xf numFmtId="166" fontId="7" fillId="0" borderId="13" xfId="0" applyNumberFormat="1" applyFont="1" applyBorder="1" applyAlignment="1">
      <alignment horizontal="center" vertical="center"/>
    </xf>
    <xf numFmtId="0" fontId="13" fillId="0" borderId="0" xfId="0" applyFont="1" applyBorder="1" applyAlignment="1">
      <alignment horizontal="center"/>
    </xf>
    <xf numFmtId="0" fontId="16" fillId="0" borderId="0" xfId="0" applyFont="1" applyBorder="1" applyAlignment="1">
      <alignment horizontal="center" vertical="top" wrapText="1"/>
    </xf>
    <xf numFmtId="0" fontId="2" fillId="5" borderId="7" xfId="0" applyFont="1" applyFill="1" applyBorder="1" applyAlignment="1">
      <alignment horizontal="center" vertical="center"/>
    </xf>
    <xf numFmtId="0" fontId="0" fillId="0" borderId="7" xfId="0" applyBorder="1"/>
    <xf numFmtId="0" fontId="1" fillId="7" borderId="7" xfId="0" applyFont="1" applyFill="1" applyBorder="1" applyAlignment="1">
      <alignment horizontal="center" vertical="center"/>
    </xf>
    <xf numFmtId="0" fontId="2" fillId="8" borderId="7" xfId="0" applyFont="1" applyFill="1" applyBorder="1" applyAlignment="1">
      <alignment horizontal="center" vertical="center"/>
    </xf>
    <xf numFmtId="0" fontId="18" fillId="0" borderId="7" xfId="0" applyFont="1" applyFill="1" applyBorder="1" applyAlignment="1">
      <alignment horizontal="center" vertical="center"/>
    </xf>
    <xf numFmtId="14" fontId="2" fillId="5" borderId="7" xfId="0" applyNumberFormat="1" applyFont="1" applyFill="1" applyBorder="1" applyAlignment="1">
      <alignment horizontal="center" vertical="center"/>
    </xf>
    <xf numFmtId="0" fontId="19" fillId="0" borderId="7" xfId="0" applyFont="1" applyFill="1" applyBorder="1" applyAlignment="1">
      <alignment horizontal="center" vertical="center"/>
    </xf>
    <xf numFmtId="0" fontId="14" fillId="6" borderId="10" xfId="0" applyFont="1" applyFill="1" applyBorder="1" applyAlignment="1">
      <alignment horizontal="center" vertical="center" wrapText="1"/>
    </xf>
    <xf numFmtId="0" fontId="14" fillId="6" borderId="0"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Scores!$S$10:$Z$10</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073-4D79-AEC2-E1725493B041}"/>
            </c:ext>
          </c:extLst>
        </c:ser>
        <c:dLbls>
          <c:showLegendKey val="0"/>
          <c:showVal val="0"/>
          <c:showCatName val="0"/>
          <c:showSerName val="0"/>
          <c:showPercent val="0"/>
          <c:showBubbleSize val="0"/>
        </c:dLbls>
        <c:gapWidth val="150"/>
        <c:axId val="63918080"/>
        <c:axId val="63919616"/>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Scores!$S$13:$Z$13</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1-0073-4D79-AEC2-E1725493B041}"/>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Scores!$S$12:$Z$12</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073-4D79-AEC2-E1725493B041}"/>
            </c:ext>
          </c:extLst>
        </c:ser>
        <c:dLbls>
          <c:showLegendKey val="0"/>
          <c:showVal val="0"/>
          <c:showCatName val="0"/>
          <c:showSerName val="0"/>
          <c:showPercent val="0"/>
          <c:showBubbleSize val="0"/>
        </c:dLbls>
        <c:marker val="1"/>
        <c:smooth val="0"/>
        <c:axId val="63918080"/>
        <c:axId val="63919616"/>
      </c:lineChart>
      <c:catAx>
        <c:axId val="63918080"/>
        <c:scaling>
          <c:orientation val="minMax"/>
        </c:scaling>
        <c:delete val="0"/>
        <c:axPos val="b"/>
        <c:numFmt formatCode="General" sourceLinked="1"/>
        <c:majorTickMark val="out"/>
        <c:minorTickMark val="none"/>
        <c:tickLblPos val="nextTo"/>
        <c:crossAx val="63919616"/>
        <c:crosses val="autoZero"/>
        <c:auto val="1"/>
        <c:lblAlgn val="ctr"/>
        <c:lblOffset val="100"/>
        <c:noMultiLvlLbl val="0"/>
      </c:catAx>
      <c:valAx>
        <c:axId val="63919616"/>
        <c:scaling>
          <c:orientation val="minMax"/>
        </c:scaling>
        <c:delete val="0"/>
        <c:axPos val="l"/>
        <c:majorGridlines/>
        <c:numFmt formatCode="0.0" sourceLinked="1"/>
        <c:majorTickMark val="out"/>
        <c:minorTickMark val="none"/>
        <c:tickLblPos val="nextTo"/>
        <c:crossAx val="63918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Scores!$J$10:$Q$10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ACD-4ADA-B3D3-83FC568A0F9D}"/>
            </c:ext>
          </c:extLst>
        </c:ser>
        <c:dLbls>
          <c:showLegendKey val="0"/>
          <c:showVal val="0"/>
          <c:showCatName val="0"/>
          <c:showSerName val="0"/>
          <c:showPercent val="0"/>
          <c:showBubbleSize val="0"/>
        </c:dLbls>
        <c:gapWidth val="150"/>
        <c:axId val="63514880"/>
        <c:axId val="63524864"/>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Scores!$J$13:$Q$13</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1-EACD-4ADA-B3D3-83FC568A0F9D}"/>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Scores!$J$12:$Q$12</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ACD-4ADA-B3D3-83FC568A0F9D}"/>
            </c:ext>
          </c:extLst>
        </c:ser>
        <c:dLbls>
          <c:showLegendKey val="0"/>
          <c:showVal val="0"/>
          <c:showCatName val="0"/>
          <c:showSerName val="0"/>
          <c:showPercent val="0"/>
          <c:showBubbleSize val="0"/>
        </c:dLbls>
        <c:marker val="1"/>
        <c:smooth val="0"/>
        <c:axId val="63514880"/>
        <c:axId val="63524864"/>
      </c:lineChart>
      <c:catAx>
        <c:axId val="63514880"/>
        <c:scaling>
          <c:orientation val="minMax"/>
        </c:scaling>
        <c:delete val="0"/>
        <c:axPos val="b"/>
        <c:numFmt formatCode="General" sourceLinked="1"/>
        <c:majorTickMark val="out"/>
        <c:minorTickMark val="none"/>
        <c:tickLblPos val="nextTo"/>
        <c:crossAx val="63524864"/>
        <c:crosses val="autoZero"/>
        <c:auto val="1"/>
        <c:lblAlgn val="ctr"/>
        <c:lblOffset val="100"/>
        <c:noMultiLvlLbl val="0"/>
      </c:catAx>
      <c:valAx>
        <c:axId val="63524864"/>
        <c:scaling>
          <c:orientation val="minMax"/>
          <c:max val="70"/>
          <c:min val="10"/>
        </c:scaling>
        <c:delete val="0"/>
        <c:axPos val="l"/>
        <c:majorGridlines/>
        <c:numFmt formatCode="0" sourceLinked="1"/>
        <c:majorTickMark val="out"/>
        <c:minorTickMark val="none"/>
        <c:tickLblPos val="nextTo"/>
        <c:crossAx val="635148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Scores!$B$29:$E$29</c:f>
              <c:strCache>
                <c:ptCount val="3"/>
                <c:pt idx="0">
                  <c:v>First</c:v>
                </c:pt>
                <c:pt idx="1">
                  <c:v>Second</c:v>
                </c:pt>
                <c:pt idx="2">
                  <c:v>Third</c:v>
                </c:pt>
              </c:strCache>
            </c:strRef>
          </c:cat>
          <c:val>
            <c:numRef>
              <c:f>Scores!$B$30:$D$30</c:f>
              <c:numCache>
                <c:formatCode>0</c:formatCode>
                <c:ptCount val="3"/>
                <c:pt idx="0">
                  <c:v>0</c:v>
                </c:pt>
                <c:pt idx="1">
                  <c:v>0</c:v>
                </c:pt>
                <c:pt idx="2">
                  <c:v>0</c:v>
                </c:pt>
              </c:numCache>
            </c:numRef>
          </c:val>
          <c:extLst>
            <c:ext xmlns:c16="http://schemas.microsoft.com/office/drawing/2014/chart" uri="{C3380CC4-5D6E-409C-BE32-E72D297353CC}">
              <c16:uniqueId val="{00000000-284D-41F4-899E-74DB07BCC948}"/>
            </c:ext>
          </c:extLst>
        </c:ser>
        <c:dLbls>
          <c:showLegendKey val="0"/>
          <c:showVal val="0"/>
          <c:showCatName val="0"/>
          <c:showSerName val="0"/>
          <c:showPercent val="0"/>
          <c:showBubbleSize val="0"/>
        </c:dLbls>
        <c:gapWidth val="150"/>
        <c:axId val="63546112"/>
        <c:axId val="63547648"/>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Scores!$A$27:$C$27</c:f>
              <c:numCache>
                <c:formatCode>0.0</c:formatCode>
                <c:ptCount val="3"/>
                <c:pt idx="0" formatCode="0">
                  <c:v>0</c:v>
                </c:pt>
                <c:pt idx="1">
                  <c:v>0</c:v>
                </c:pt>
                <c:pt idx="2" formatCode="0">
                  <c:v>0</c:v>
                </c:pt>
              </c:numCache>
            </c:numRef>
          </c:val>
          <c:smooth val="0"/>
          <c:extLst>
            <c:ext xmlns:c16="http://schemas.microsoft.com/office/drawing/2014/chart" uri="{C3380CC4-5D6E-409C-BE32-E72D297353CC}">
              <c16:uniqueId val="{00000001-284D-41F4-899E-74DB07BCC948}"/>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Scores!$A$26:$C$26</c:f>
              <c:numCache>
                <c:formatCode>0</c:formatCode>
                <c:ptCount val="3"/>
                <c:pt idx="0">
                  <c:v>0</c:v>
                </c:pt>
                <c:pt idx="1">
                  <c:v>0</c:v>
                </c:pt>
                <c:pt idx="2">
                  <c:v>0</c:v>
                </c:pt>
              </c:numCache>
            </c:numRef>
          </c:val>
          <c:smooth val="0"/>
          <c:extLst>
            <c:ext xmlns:c16="http://schemas.microsoft.com/office/drawing/2014/chart" uri="{C3380CC4-5D6E-409C-BE32-E72D297353CC}">
              <c16:uniqueId val="{00000002-284D-41F4-899E-74DB07BCC948}"/>
            </c:ext>
          </c:extLst>
        </c:ser>
        <c:dLbls>
          <c:showLegendKey val="0"/>
          <c:showVal val="0"/>
          <c:showCatName val="0"/>
          <c:showSerName val="0"/>
          <c:showPercent val="0"/>
          <c:showBubbleSize val="0"/>
        </c:dLbls>
        <c:marker val="1"/>
        <c:smooth val="0"/>
        <c:axId val="63546112"/>
        <c:axId val="63547648"/>
      </c:lineChart>
      <c:catAx>
        <c:axId val="63546112"/>
        <c:scaling>
          <c:orientation val="minMax"/>
        </c:scaling>
        <c:delete val="0"/>
        <c:axPos val="b"/>
        <c:numFmt formatCode="General" sourceLinked="1"/>
        <c:majorTickMark val="out"/>
        <c:minorTickMark val="none"/>
        <c:tickLblPos val="nextTo"/>
        <c:crossAx val="63547648"/>
        <c:crosses val="autoZero"/>
        <c:auto val="1"/>
        <c:lblAlgn val="ctr"/>
        <c:lblOffset val="100"/>
        <c:noMultiLvlLbl val="0"/>
      </c:catAx>
      <c:valAx>
        <c:axId val="63547648"/>
        <c:scaling>
          <c:orientation val="minMax"/>
        </c:scaling>
        <c:delete val="0"/>
        <c:axPos val="l"/>
        <c:majorGridlines/>
        <c:numFmt formatCode="0" sourceLinked="1"/>
        <c:majorTickMark val="out"/>
        <c:minorTickMark val="none"/>
        <c:tickLblPos val="nextTo"/>
        <c:crossAx val="63546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Scores!$J$38:$Q$38</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FB0-4304-9761-8761556C5437}"/>
            </c:ext>
          </c:extLst>
        </c:ser>
        <c:dLbls>
          <c:showLegendKey val="0"/>
          <c:showVal val="0"/>
          <c:showCatName val="0"/>
          <c:showSerName val="0"/>
          <c:showPercent val="0"/>
          <c:showBubbleSize val="0"/>
        </c:dLbls>
        <c:gapWidth val="150"/>
        <c:axId val="66726912"/>
        <c:axId val="66736896"/>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Scores!$J$41:$Q$41</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6FB0-4304-9761-8761556C5437}"/>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Scores!$J$40:$Q$40</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FB0-4304-9761-8761556C5437}"/>
            </c:ext>
          </c:extLst>
        </c:ser>
        <c:dLbls>
          <c:showLegendKey val="0"/>
          <c:showVal val="0"/>
          <c:showCatName val="0"/>
          <c:showSerName val="0"/>
          <c:showPercent val="0"/>
          <c:showBubbleSize val="0"/>
        </c:dLbls>
        <c:marker val="1"/>
        <c:smooth val="0"/>
        <c:axId val="66726912"/>
        <c:axId val="66736896"/>
      </c:lineChart>
      <c:catAx>
        <c:axId val="66726912"/>
        <c:scaling>
          <c:orientation val="minMax"/>
        </c:scaling>
        <c:delete val="0"/>
        <c:axPos val="b"/>
        <c:numFmt formatCode="General" sourceLinked="1"/>
        <c:majorTickMark val="out"/>
        <c:minorTickMark val="none"/>
        <c:tickLblPos val="nextTo"/>
        <c:crossAx val="66736896"/>
        <c:crosses val="autoZero"/>
        <c:auto val="1"/>
        <c:lblAlgn val="ctr"/>
        <c:lblOffset val="100"/>
        <c:noMultiLvlLbl val="0"/>
      </c:catAx>
      <c:valAx>
        <c:axId val="66736896"/>
        <c:scaling>
          <c:orientation val="minMax"/>
          <c:max val="1"/>
        </c:scaling>
        <c:delete val="0"/>
        <c:axPos val="l"/>
        <c:majorGridlines/>
        <c:numFmt formatCode="0%" sourceLinked="1"/>
        <c:majorTickMark val="out"/>
        <c:minorTickMark val="none"/>
        <c:tickLblPos val="nextTo"/>
        <c:crossAx val="667269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Scores!$S$38:$Z$38</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C4E-45E4-AB1A-B5C6744CD929}"/>
            </c:ext>
          </c:extLst>
        </c:ser>
        <c:dLbls>
          <c:showLegendKey val="0"/>
          <c:showVal val="0"/>
          <c:showCatName val="0"/>
          <c:showSerName val="0"/>
          <c:showPercent val="0"/>
          <c:showBubbleSize val="0"/>
        </c:dLbls>
        <c:gapWidth val="150"/>
        <c:axId val="66774528"/>
        <c:axId val="66776064"/>
      </c:barChart>
      <c:lineChart>
        <c:grouping val="standard"/>
        <c:varyColors val="0"/>
        <c:ser>
          <c:idx val="2"/>
          <c:order val="1"/>
          <c:spPr>
            <a:ln w="22225">
              <a:solidFill>
                <a:srgbClr val="FF0000"/>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Scores!$S$41:$Z$41</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AC4E-45E4-AB1A-B5C6744CD929}"/>
            </c:ext>
          </c:extLst>
        </c:ser>
        <c:ser>
          <c:idx val="3"/>
          <c:order val="2"/>
          <c:spPr>
            <a:ln w="22225">
              <a:solidFill>
                <a:schemeClr val="tx2">
                  <a:lumMod val="75000"/>
                </a:schemeClr>
              </a:solidFill>
              <a:prstDash val="dash"/>
            </a:ln>
          </c:spPr>
          <c:marker>
            <c:symbol val="none"/>
          </c:marker>
          <c:cat>
            <c:strRef>
              <c:f>Scores!$J$9:$Q$9</c:f>
              <c:strCache>
                <c:ptCount val="8"/>
                <c:pt idx="0">
                  <c:v>Aug</c:v>
                </c:pt>
                <c:pt idx="1">
                  <c:v>Sep</c:v>
                </c:pt>
                <c:pt idx="2">
                  <c:v>Oct</c:v>
                </c:pt>
                <c:pt idx="3">
                  <c:v>Nov</c:v>
                </c:pt>
                <c:pt idx="4">
                  <c:v>Jan</c:v>
                </c:pt>
                <c:pt idx="5">
                  <c:v>Feb</c:v>
                </c:pt>
                <c:pt idx="6">
                  <c:v>Mar</c:v>
                </c:pt>
                <c:pt idx="7">
                  <c:v>Apr</c:v>
                </c:pt>
              </c:strCache>
            </c:strRef>
          </c:cat>
          <c:val>
            <c:numRef>
              <c:f>Scores!$S$40:$Z$40</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C4E-45E4-AB1A-B5C6744CD929}"/>
            </c:ext>
          </c:extLst>
        </c:ser>
        <c:dLbls>
          <c:showLegendKey val="0"/>
          <c:showVal val="0"/>
          <c:showCatName val="0"/>
          <c:showSerName val="0"/>
          <c:showPercent val="0"/>
          <c:showBubbleSize val="0"/>
        </c:dLbls>
        <c:marker val="1"/>
        <c:smooth val="0"/>
        <c:axId val="66774528"/>
        <c:axId val="66776064"/>
      </c:lineChart>
      <c:catAx>
        <c:axId val="66774528"/>
        <c:scaling>
          <c:orientation val="minMax"/>
        </c:scaling>
        <c:delete val="0"/>
        <c:axPos val="b"/>
        <c:numFmt formatCode="General" sourceLinked="1"/>
        <c:majorTickMark val="out"/>
        <c:minorTickMark val="none"/>
        <c:tickLblPos val="nextTo"/>
        <c:crossAx val="66776064"/>
        <c:crosses val="autoZero"/>
        <c:auto val="1"/>
        <c:lblAlgn val="ctr"/>
        <c:lblOffset val="100"/>
        <c:noMultiLvlLbl val="0"/>
      </c:catAx>
      <c:valAx>
        <c:axId val="66776064"/>
        <c:scaling>
          <c:orientation val="minMax"/>
          <c:max val="1"/>
        </c:scaling>
        <c:delete val="0"/>
        <c:axPos val="l"/>
        <c:majorGridlines/>
        <c:numFmt formatCode="0%" sourceLinked="1"/>
        <c:majorTickMark val="out"/>
        <c:minorTickMark val="none"/>
        <c:tickLblPos val="nextTo"/>
        <c:crossAx val="667745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Scores!$A$9:$G$9</c:f>
              <c:strCache>
                <c:ptCount val="7"/>
                <c:pt idx="0">
                  <c:v>GP 1</c:v>
                </c:pt>
                <c:pt idx="1">
                  <c:v>GP 2</c:v>
                </c:pt>
                <c:pt idx="2">
                  <c:v>GP 3</c:v>
                </c:pt>
                <c:pt idx="3">
                  <c:v>GP 4</c:v>
                </c:pt>
                <c:pt idx="4">
                  <c:v>GP 5</c:v>
                </c:pt>
                <c:pt idx="5">
                  <c:v>GP 6</c:v>
                </c:pt>
                <c:pt idx="6">
                  <c:v>AVE</c:v>
                </c:pt>
              </c:strCache>
            </c:strRef>
          </c:cat>
          <c:val>
            <c:numRef>
              <c:f>Scores!$A$10:$G$10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345-45D2-BA7C-EE0088CC7A89}"/>
            </c:ext>
          </c:extLst>
        </c:ser>
        <c:dLbls>
          <c:showLegendKey val="0"/>
          <c:showVal val="0"/>
          <c:showCatName val="0"/>
          <c:showSerName val="0"/>
          <c:showPercent val="0"/>
          <c:showBubbleSize val="0"/>
        </c:dLbls>
        <c:gapWidth val="150"/>
        <c:axId val="64315392"/>
        <c:axId val="64316928"/>
      </c:barChart>
      <c:lineChart>
        <c:grouping val="standard"/>
        <c:varyColors val="0"/>
        <c:ser>
          <c:idx val="2"/>
          <c:order val="1"/>
          <c:spPr>
            <a:ln w="22225">
              <a:solidFill>
                <a:srgbClr val="FF0000"/>
              </a:solidFill>
              <a:prstDash val="dash"/>
            </a:ln>
          </c:spPr>
          <c:marker>
            <c:symbol val="none"/>
          </c:marker>
          <c:cat>
            <c:strRef>
              <c:f>Scores!$A$9:$G$9</c:f>
              <c:strCache>
                <c:ptCount val="7"/>
                <c:pt idx="0">
                  <c:v>GP 1</c:v>
                </c:pt>
                <c:pt idx="1">
                  <c:v>GP 2</c:v>
                </c:pt>
                <c:pt idx="2">
                  <c:v>GP 3</c:v>
                </c:pt>
                <c:pt idx="3">
                  <c:v>GP 4</c:v>
                </c:pt>
                <c:pt idx="4">
                  <c:v>GP 5</c:v>
                </c:pt>
                <c:pt idx="5">
                  <c:v>GP 6</c:v>
                </c:pt>
                <c:pt idx="6">
                  <c:v>AVE</c:v>
                </c:pt>
              </c:strCache>
            </c:strRef>
          </c:cat>
          <c:val>
            <c:numRef>
              <c:f>Scores!$A$13:$G$13</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1-C345-45D2-BA7C-EE0088CC7A89}"/>
            </c:ext>
          </c:extLst>
        </c:ser>
        <c:ser>
          <c:idx val="3"/>
          <c:order val="2"/>
          <c:spPr>
            <a:ln w="22225">
              <a:solidFill>
                <a:schemeClr val="tx2">
                  <a:lumMod val="75000"/>
                </a:schemeClr>
              </a:solidFill>
              <a:prstDash val="dash"/>
            </a:ln>
          </c:spPr>
          <c:marker>
            <c:symbol val="none"/>
          </c:marker>
          <c:cat>
            <c:strRef>
              <c:f>Scores!$A$9:$G$9</c:f>
              <c:strCache>
                <c:ptCount val="7"/>
                <c:pt idx="0">
                  <c:v>GP 1</c:v>
                </c:pt>
                <c:pt idx="1">
                  <c:v>GP 2</c:v>
                </c:pt>
                <c:pt idx="2">
                  <c:v>GP 3</c:v>
                </c:pt>
                <c:pt idx="3">
                  <c:v>GP 4</c:v>
                </c:pt>
                <c:pt idx="4">
                  <c:v>GP 5</c:v>
                </c:pt>
                <c:pt idx="5">
                  <c:v>GP 6</c:v>
                </c:pt>
                <c:pt idx="6">
                  <c:v>AVE</c:v>
                </c:pt>
              </c:strCache>
            </c:strRef>
          </c:cat>
          <c:val>
            <c:numRef>
              <c:f>Scores!$A$12:$G$12</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C345-45D2-BA7C-EE0088CC7A89}"/>
            </c:ext>
          </c:extLst>
        </c:ser>
        <c:dLbls>
          <c:showLegendKey val="0"/>
          <c:showVal val="0"/>
          <c:showCatName val="0"/>
          <c:showSerName val="0"/>
          <c:showPercent val="0"/>
          <c:showBubbleSize val="0"/>
        </c:dLbls>
        <c:marker val="1"/>
        <c:smooth val="0"/>
        <c:axId val="64315392"/>
        <c:axId val="64316928"/>
      </c:lineChart>
      <c:catAx>
        <c:axId val="64315392"/>
        <c:scaling>
          <c:orientation val="minMax"/>
        </c:scaling>
        <c:delete val="0"/>
        <c:axPos val="b"/>
        <c:numFmt formatCode="General" sourceLinked="1"/>
        <c:majorTickMark val="out"/>
        <c:minorTickMark val="none"/>
        <c:tickLblPos val="nextTo"/>
        <c:crossAx val="64316928"/>
        <c:crosses val="autoZero"/>
        <c:auto val="1"/>
        <c:lblAlgn val="ctr"/>
        <c:lblOffset val="100"/>
        <c:noMultiLvlLbl val="0"/>
      </c:catAx>
      <c:valAx>
        <c:axId val="64316928"/>
        <c:scaling>
          <c:orientation val="minMax"/>
          <c:max val="1"/>
        </c:scaling>
        <c:delete val="0"/>
        <c:axPos val="l"/>
        <c:majorGridlines/>
        <c:numFmt formatCode="0%" sourceLinked="1"/>
        <c:majorTickMark val="out"/>
        <c:minorTickMark val="none"/>
        <c:tickLblPos val="nextTo"/>
        <c:crossAx val="643153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Scores!$K$26:$N$26</c:f>
              <c:strCache>
                <c:ptCount val="3"/>
                <c:pt idx="0">
                  <c:v>First</c:v>
                </c:pt>
                <c:pt idx="1">
                  <c:v>Second</c:v>
                </c:pt>
                <c:pt idx="2">
                  <c:v>Third</c:v>
                </c:pt>
              </c:strCache>
            </c:strRef>
          </c:cat>
          <c:val>
            <c:numRef>
              <c:f>Scores!$K$27:$M$27</c:f>
              <c:numCache>
                <c:formatCode>0</c:formatCode>
                <c:ptCount val="3"/>
                <c:pt idx="0">
                  <c:v>0</c:v>
                </c:pt>
                <c:pt idx="1">
                  <c:v>0</c:v>
                </c:pt>
                <c:pt idx="2">
                  <c:v>0</c:v>
                </c:pt>
              </c:numCache>
            </c:numRef>
          </c:val>
          <c:extLst>
            <c:ext xmlns:c16="http://schemas.microsoft.com/office/drawing/2014/chart" uri="{C3380CC4-5D6E-409C-BE32-E72D297353CC}">
              <c16:uniqueId val="{00000000-6FC3-48A4-A0C7-CF790D027B78}"/>
            </c:ext>
          </c:extLst>
        </c:ser>
        <c:dLbls>
          <c:showLegendKey val="0"/>
          <c:showVal val="0"/>
          <c:showCatName val="0"/>
          <c:showSerName val="0"/>
          <c:showPercent val="0"/>
          <c:showBubbleSize val="0"/>
        </c:dLbls>
        <c:gapWidth val="150"/>
        <c:axId val="64350464"/>
        <c:axId val="671784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Scores!$K$26:$N$26</c:f>
              <c:strCache>
                <c:ptCount val="3"/>
                <c:pt idx="0">
                  <c:v>First</c:v>
                </c:pt>
                <c:pt idx="1">
                  <c:v>Second</c:v>
                </c:pt>
                <c:pt idx="2">
                  <c:v>Third</c:v>
                </c:pt>
              </c:strCache>
            </c:strRef>
          </c:cat>
          <c:val>
            <c:numRef>
              <c:f>Scores!$K$29:$M$29</c:f>
              <c:numCache>
                <c:formatCode>0</c:formatCode>
                <c:ptCount val="3"/>
                <c:pt idx="0">
                  <c:v>0</c:v>
                </c:pt>
                <c:pt idx="1">
                  <c:v>0</c:v>
                </c:pt>
                <c:pt idx="2">
                  <c:v>0</c:v>
                </c:pt>
              </c:numCache>
            </c:numRef>
          </c:val>
          <c:smooth val="0"/>
          <c:extLst>
            <c:ext xmlns:c16="http://schemas.microsoft.com/office/drawing/2014/chart" uri="{C3380CC4-5D6E-409C-BE32-E72D297353CC}">
              <c16:uniqueId val="{00000001-6FC3-48A4-A0C7-CF790D027B78}"/>
            </c:ext>
          </c:extLst>
        </c:ser>
        <c:ser>
          <c:idx val="3"/>
          <c:order val="2"/>
          <c:spPr>
            <a:ln w="22225">
              <a:solidFill>
                <a:schemeClr val="tx2">
                  <a:lumMod val="75000"/>
                </a:schemeClr>
              </a:solidFill>
              <a:prstDash val="dash"/>
            </a:ln>
          </c:spPr>
          <c:marker>
            <c:symbol val="none"/>
          </c:marker>
          <c:cat>
            <c:strRef>
              <c:f>Scores!$K$26:$N$26</c:f>
              <c:strCache>
                <c:ptCount val="3"/>
                <c:pt idx="0">
                  <c:v>First</c:v>
                </c:pt>
                <c:pt idx="1">
                  <c:v>Second</c:v>
                </c:pt>
                <c:pt idx="2">
                  <c:v>Third</c:v>
                </c:pt>
              </c:strCache>
            </c:strRef>
          </c:cat>
          <c:val>
            <c:numRef>
              <c:f>Scores!$K$30:$M$30</c:f>
              <c:numCache>
                <c:formatCode>0</c:formatCode>
                <c:ptCount val="3"/>
                <c:pt idx="0">
                  <c:v>0</c:v>
                </c:pt>
                <c:pt idx="1">
                  <c:v>0</c:v>
                </c:pt>
                <c:pt idx="2">
                  <c:v>0</c:v>
                </c:pt>
              </c:numCache>
            </c:numRef>
          </c:val>
          <c:smooth val="0"/>
          <c:extLst>
            <c:ext xmlns:c16="http://schemas.microsoft.com/office/drawing/2014/chart" uri="{C3380CC4-5D6E-409C-BE32-E72D297353CC}">
              <c16:uniqueId val="{00000002-6FC3-48A4-A0C7-CF790D027B78}"/>
            </c:ext>
          </c:extLst>
        </c:ser>
        <c:dLbls>
          <c:showLegendKey val="0"/>
          <c:showVal val="0"/>
          <c:showCatName val="0"/>
          <c:showSerName val="0"/>
          <c:showPercent val="0"/>
          <c:showBubbleSize val="0"/>
        </c:dLbls>
        <c:marker val="1"/>
        <c:smooth val="0"/>
        <c:axId val="64350464"/>
        <c:axId val="67178496"/>
      </c:lineChart>
      <c:catAx>
        <c:axId val="64350464"/>
        <c:scaling>
          <c:orientation val="minMax"/>
        </c:scaling>
        <c:delete val="0"/>
        <c:axPos val="b"/>
        <c:numFmt formatCode="General" sourceLinked="1"/>
        <c:majorTickMark val="out"/>
        <c:minorTickMark val="none"/>
        <c:tickLblPos val="nextTo"/>
        <c:crossAx val="67178496"/>
        <c:crosses val="autoZero"/>
        <c:auto val="1"/>
        <c:lblAlgn val="ctr"/>
        <c:lblOffset val="100"/>
        <c:noMultiLvlLbl val="0"/>
      </c:catAx>
      <c:valAx>
        <c:axId val="67178496"/>
        <c:scaling>
          <c:orientation val="minMax"/>
        </c:scaling>
        <c:delete val="0"/>
        <c:axPos val="l"/>
        <c:majorGridlines/>
        <c:numFmt formatCode="0" sourceLinked="1"/>
        <c:majorTickMark val="out"/>
        <c:minorTickMark val="none"/>
        <c:tickLblPos val="nextTo"/>
        <c:crossAx val="64350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Scores!$B$41:$D$41</c:f>
              <c:numCache>
                <c:formatCode>0</c:formatCode>
                <c:ptCount val="3"/>
                <c:pt idx="0">
                  <c:v>0</c:v>
                </c:pt>
                <c:pt idx="1">
                  <c:v>0</c:v>
                </c:pt>
                <c:pt idx="2">
                  <c:v>0</c:v>
                </c:pt>
              </c:numCache>
            </c:numRef>
          </c:val>
          <c:extLst>
            <c:ext xmlns:c16="http://schemas.microsoft.com/office/drawing/2014/chart" uri="{C3380CC4-5D6E-409C-BE32-E72D297353CC}">
              <c16:uniqueId val="{00000000-189B-4271-AC54-DA4754C1E18C}"/>
            </c:ext>
          </c:extLst>
        </c:ser>
        <c:dLbls>
          <c:showLegendKey val="0"/>
          <c:showVal val="0"/>
          <c:showCatName val="0"/>
          <c:showSerName val="0"/>
          <c:showPercent val="0"/>
          <c:showBubbleSize val="0"/>
        </c:dLbls>
        <c:gapWidth val="150"/>
        <c:axId val="67224320"/>
        <c:axId val="6722585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Scores!$B$40:$E$40</c:f>
              <c:strCache>
                <c:ptCount val="3"/>
                <c:pt idx="0">
                  <c:v>First</c:v>
                </c:pt>
                <c:pt idx="1">
                  <c:v>Second</c:v>
                </c:pt>
                <c:pt idx="2">
                  <c:v>Third</c:v>
                </c:pt>
              </c:strCache>
            </c:strRef>
          </c:cat>
          <c:val>
            <c:numRef>
              <c:f>Scores!$B$43:$D$43</c:f>
              <c:numCache>
                <c:formatCode>0</c:formatCode>
                <c:ptCount val="3"/>
                <c:pt idx="0">
                  <c:v>0</c:v>
                </c:pt>
                <c:pt idx="1">
                  <c:v>0</c:v>
                </c:pt>
                <c:pt idx="2">
                  <c:v>0</c:v>
                </c:pt>
              </c:numCache>
            </c:numRef>
          </c:val>
          <c:smooth val="0"/>
          <c:extLst>
            <c:ext xmlns:c16="http://schemas.microsoft.com/office/drawing/2014/chart" uri="{C3380CC4-5D6E-409C-BE32-E72D297353CC}">
              <c16:uniqueId val="{00000001-189B-4271-AC54-DA4754C1E18C}"/>
            </c:ext>
          </c:extLst>
        </c:ser>
        <c:ser>
          <c:idx val="3"/>
          <c:order val="2"/>
          <c:spPr>
            <a:ln w="22225">
              <a:solidFill>
                <a:schemeClr val="tx2">
                  <a:lumMod val="75000"/>
                </a:schemeClr>
              </a:solidFill>
              <a:prstDash val="dash"/>
            </a:ln>
          </c:spPr>
          <c:marker>
            <c:symbol val="none"/>
          </c:marker>
          <c:cat>
            <c:strRef>
              <c:f>Scores!$B$40:$E$40</c:f>
              <c:strCache>
                <c:ptCount val="3"/>
                <c:pt idx="0">
                  <c:v>First</c:v>
                </c:pt>
                <c:pt idx="1">
                  <c:v>Second</c:v>
                </c:pt>
                <c:pt idx="2">
                  <c:v>Third</c:v>
                </c:pt>
              </c:strCache>
            </c:strRef>
          </c:cat>
          <c:val>
            <c:numRef>
              <c:f>Scores!$B$44:$D$44</c:f>
              <c:numCache>
                <c:formatCode>0</c:formatCode>
                <c:ptCount val="3"/>
                <c:pt idx="0">
                  <c:v>0</c:v>
                </c:pt>
                <c:pt idx="1">
                  <c:v>0</c:v>
                </c:pt>
                <c:pt idx="2">
                  <c:v>0</c:v>
                </c:pt>
              </c:numCache>
            </c:numRef>
          </c:val>
          <c:smooth val="0"/>
          <c:extLst>
            <c:ext xmlns:c16="http://schemas.microsoft.com/office/drawing/2014/chart" uri="{C3380CC4-5D6E-409C-BE32-E72D297353CC}">
              <c16:uniqueId val="{00000002-189B-4271-AC54-DA4754C1E18C}"/>
            </c:ext>
          </c:extLst>
        </c:ser>
        <c:dLbls>
          <c:showLegendKey val="0"/>
          <c:showVal val="0"/>
          <c:showCatName val="0"/>
          <c:showSerName val="0"/>
          <c:showPercent val="0"/>
          <c:showBubbleSize val="0"/>
        </c:dLbls>
        <c:marker val="1"/>
        <c:smooth val="0"/>
        <c:axId val="67224320"/>
        <c:axId val="67225856"/>
      </c:lineChart>
      <c:catAx>
        <c:axId val="67224320"/>
        <c:scaling>
          <c:orientation val="minMax"/>
        </c:scaling>
        <c:delete val="0"/>
        <c:axPos val="b"/>
        <c:numFmt formatCode="General" sourceLinked="1"/>
        <c:majorTickMark val="out"/>
        <c:minorTickMark val="none"/>
        <c:tickLblPos val="nextTo"/>
        <c:crossAx val="67225856"/>
        <c:crosses val="autoZero"/>
        <c:auto val="1"/>
        <c:lblAlgn val="ctr"/>
        <c:lblOffset val="100"/>
        <c:noMultiLvlLbl val="0"/>
      </c:catAx>
      <c:valAx>
        <c:axId val="67225856"/>
        <c:scaling>
          <c:orientation val="minMax"/>
        </c:scaling>
        <c:delete val="0"/>
        <c:axPos val="l"/>
        <c:majorGridlines/>
        <c:numFmt formatCode="0" sourceLinked="1"/>
        <c:majorTickMark val="out"/>
        <c:minorTickMark val="none"/>
        <c:tickLblPos val="nextTo"/>
        <c:crossAx val="672243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Scores!$T$27:$V$27</c:f>
              <c:numCache>
                <c:formatCode>0</c:formatCode>
                <c:ptCount val="3"/>
                <c:pt idx="0">
                  <c:v>0</c:v>
                </c:pt>
                <c:pt idx="1">
                  <c:v>0</c:v>
                </c:pt>
                <c:pt idx="2">
                  <c:v>0</c:v>
                </c:pt>
              </c:numCache>
            </c:numRef>
          </c:val>
          <c:extLst>
            <c:ext xmlns:c16="http://schemas.microsoft.com/office/drawing/2014/chart" uri="{C3380CC4-5D6E-409C-BE32-E72D297353CC}">
              <c16:uniqueId val="{00000000-7FDC-4CFA-8FFF-DB55C250FC65}"/>
            </c:ext>
          </c:extLst>
        </c:ser>
        <c:dLbls>
          <c:showLegendKey val="0"/>
          <c:showVal val="0"/>
          <c:showCatName val="0"/>
          <c:showSerName val="0"/>
          <c:showPercent val="0"/>
          <c:showBubbleSize val="0"/>
        </c:dLbls>
        <c:gapWidth val="150"/>
        <c:axId val="67224320"/>
        <c:axId val="6722585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Scores!$B$40:$E$40</c:f>
              <c:strCache>
                <c:ptCount val="3"/>
                <c:pt idx="0">
                  <c:v>First</c:v>
                </c:pt>
                <c:pt idx="1">
                  <c:v>Second</c:v>
                </c:pt>
                <c:pt idx="2">
                  <c:v>Third</c:v>
                </c:pt>
              </c:strCache>
            </c:strRef>
          </c:cat>
          <c:val>
            <c:numRef>
              <c:f>Scores!$T$29:$V$29</c:f>
              <c:numCache>
                <c:formatCode>0</c:formatCode>
                <c:ptCount val="3"/>
                <c:pt idx="0">
                  <c:v>0</c:v>
                </c:pt>
                <c:pt idx="1">
                  <c:v>0</c:v>
                </c:pt>
                <c:pt idx="2">
                  <c:v>0</c:v>
                </c:pt>
              </c:numCache>
            </c:numRef>
          </c:val>
          <c:smooth val="0"/>
          <c:extLst>
            <c:ext xmlns:c16="http://schemas.microsoft.com/office/drawing/2014/chart" uri="{C3380CC4-5D6E-409C-BE32-E72D297353CC}">
              <c16:uniqueId val="{00000001-7FDC-4CFA-8FFF-DB55C250FC65}"/>
            </c:ext>
          </c:extLst>
        </c:ser>
        <c:ser>
          <c:idx val="3"/>
          <c:order val="2"/>
          <c:spPr>
            <a:ln w="22225">
              <a:solidFill>
                <a:schemeClr val="tx2">
                  <a:lumMod val="75000"/>
                </a:schemeClr>
              </a:solidFill>
              <a:prstDash val="dash"/>
            </a:ln>
          </c:spPr>
          <c:marker>
            <c:symbol val="none"/>
          </c:marker>
          <c:cat>
            <c:strRef>
              <c:f>Scores!$B$40:$E$40</c:f>
              <c:strCache>
                <c:ptCount val="3"/>
                <c:pt idx="0">
                  <c:v>First</c:v>
                </c:pt>
                <c:pt idx="1">
                  <c:v>Second</c:v>
                </c:pt>
                <c:pt idx="2">
                  <c:v>Third</c:v>
                </c:pt>
              </c:strCache>
            </c:strRef>
          </c:cat>
          <c:val>
            <c:numRef>
              <c:f>Scores!$T$30:$V$30</c:f>
              <c:numCache>
                <c:formatCode>0</c:formatCode>
                <c:ptCount val="3"/>
                <c:pt idx="0">
                  <c:v>0</c:v>
                </c:pt>
                <c:pt idx="1">
                  <c:v>0</c:v>
                </c:pt>
                <c:pt idx="2">
                  <c:v>0</c:v>
                </c:pt>
              </c:numCache>
            </c:numRef>
          </c:val>
          <c:smooth val="0"/>
          <c:extLst>
            <c:ext xmlns:c16="http://schemas.microsoft.com/office/drawing/2014/chart" uri="{C3380CC4-5D6E-409C-BE32-E72D297353CC}">
              <c16:uniqueId val="{00000002-7FDC-4CFA-8FFF-DB55C250FC65}"/>
            </c:ext>
          </c:extLst>
        </c:ser>
        <c:dLbls>
          <c:showLegendKey val="0"/>
          <c:showVal val="0"/>
          <c:showCatName val="0"/>
          <c:showSerName val="0"/>
          <c:showPercent val="0"/>
          <c:showBubbleSize val="0"/>
        </c:dLbls>
        <c:marker val="1"/>
        <c:smooth val="0"/>
        <c:axId val="67224320"/>
        <c:axId val="67225856"/>
      </c:lineChart>
      <c:catAx>
        <c:axId val="67224320"/>
        <c:scaling>
          <c:orientation val="minMax"/>
        </c:scaling>
        <c:delete val="0"/>
        <c:axPos val="b"/>
        <c:numFmt formatCode="General" sourceLinked="1"/>
        <c:majorTickMark val="out"/>
        <c:minorTickMark val="none"/>
        <c:tickLblPos val="nextTo"/>
        <c:crossAx val="67225856"/>
        <c:crosses val="autoZero"/>
        <c:auto val="1"/>
        <c:lblAlgn val="ctr"/>
        <c:lblOffset val="100"/>
        <c:noMultiLvlLbl val="0"/>
      </c:catAx>
      <c:valAx>
        <c:axId val="67225856"/>
        <c:scaling>
          <c:orientation val="minMax"/>
        </c:scaling>
        <c:delete val="0"/>
        <c:axPos val="l"/>
        <c:majorGridlines/>
        <c:numFmt formatCode="0" sourceLinked="1"/>
        <c:majorTickMark val="out"/>
        <c:minorTickMark val="none"/>
        <c:tickLblPos val="nextTo"/>
        <c:crossAx val="672243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82E-4DA4-B0D1-61D870EAEA4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82E-4DA4-B0D1-61D870EAEA46}"/>
            </c:ext>
          </c:extLst>
        </c:ser>
        <c:dLbls>
          <c:showLegendKey val="0"/>
          <c:showVal val="0"/>
          <c:showCatName val="0"/>
          <c:showSerName val="0"/>
          <c:showPercent val="0"/>
          <c:showBubbleSize val="0"/>
        </c:dLbls>
        <c:gapWidth val="150"/>
        <c:axId val="67867008"/>
        <c:axId val="67868544"/>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82E-4DA4-B0D1-61D870EAEA46}"/>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82E-4DA4-B0D1-61D870EAEA46}"/>
            </c:ext>
          </c:extLst>
        </c:ser>
        <c:dLbls>
          <c:showLegendKey val="0"/>
          <c:showVal val="0"/>
          <c:showCatName val="0"/>
          <c:showSerName val="0"/>
          <c:showPercent val="0"/>
          <c:showBubbleSize val="0"/>
        </c:dLbls>
        <c:marker val="1"/>
        <c:smooth val="0"/>
        <c:axId val="67867008"/>
        <c:axId val="67868544"/>
      </c:lineChart>
      <c:catAx>
        <c:axId val="67867008"/>
        <c:scaling>
          <c:orientation val="minMax"/>
        </c:scaling>
        <c:delete val="0"/>
        <c:axPos val="b"/>
        <c:numFmt formatCode="General" sourceLinked="1"/>
        <c:majorTickMark val="out"/>
        <c:minorTickMark val="none"/>
        <c:tickLblPos val="nextTo"/>
        <c:crossAx val="67868544"/>
        <c:crosses val="autoZero"/>
        <c:auto val="1"/>
        <c:lblAlgn val="ctr"/>
        <c:lblOffset val="100"/>
        <c:noMultiLvlLbl val="0"/>
      </c:catAx>
      <c:valAx>
        <c:axId val="67868544"/>
        <c:scaling>
          <c:orientation val="minMax"/>
        </c:scaling>
        <c:delete val="0"/>
        <c:axPos val="l"/>
        <c:majorGridlines/>
        <c:numFmt formatCode="0.0" sourceLinked="1"/>
        <c:majorTickMark val="out"/>
        <c:minorTickMark val="none"/>
        <c:tickLblPos val="nextTo"/>
        <c:crossAx val="678670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F90-47DC-9D78-ECADADC8DBC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F90-47DC-9D78-ECADADC8DBCA}"/>
            </c:ext>
          </c:extLst>
        </c:ser>
        <c:dLbls>
          <c:showLegendKey val="0"/>
          <c:showVal val="0"/>
          <c:showCatName val="0"/>
          <c:showSerName val="0"/>
          <c:showPercent val="0"/>
          <c:showBubbleSize val="0"/>
        </c:dLbls>
        <c:gapWidth val="150"/>
        <c:axId val="67767680"/>
        <c:axId val="67781760"/>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F90-47DC-9D78-ECADADC8DBCA}"/>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F90-47DC-9D78-ECADADC8DBCA}"/>
            </c:ext>
          </c:extLst>
        </c:ser>
        <c:dLbls>
          <c:showLegendKey val="0"/>
          <c:showVal val="0"/>
          <c:showCatName val="0"/>
          <c:showSerName val="0"/>
          <c:showPercent val="0"/>
          <c:showBubbleSize val="0"/>
        </c:dLbls>
        <c:marker val="1"/>
        <c:smooth val="0"/>
        <c:axId val="67767680"/>
        <c:axId val="67781760"/>
      </c:lineChart>
      <c:catAx>
        <c:axId val="67767680"/>
        <c:scaling>
          <c:orientation val="minMax"/>
        </c:scaling>
        <c:delete val="0"/>
        <c:axPos val="b"/>
        <c:numFmt formatCode="General" sourceLinked="1"/>
        <c:majorTickMark val="out"/>
        <c:minorTickMark val="none"/>
        <c:tickLblPos val="nextTo"/>
        <c:crossAx val="67781760"/>
        <c:crosses val="autoZero"/>
        <c:auto val="1"/>
        <c:lblAlgn val="ctr"/>
        <c:lblOffset val="100"/>
        <c:noMultiLvlLbl val="0"/>
      </c:catAx>
      <c:valAx>
        <c:axId val="67781760"/>
        <c:scaling>
          <c:orientation val="minMax"/>
          <c:max val="70"/>
          <c:min val="10"/>
        </c:scaling>
        <c:delete val="0"/>
        <c:axPos val="l"/>
        <c:majorGridlines/>
        <c:numFmt formatCode="0" sourceLinked="1"/>
        <c:majorTickMark val="out"/>
        <c:minorTickMark val="none"/>
        <c:tickLblPos val="nextTo"/>
        <c:crossAx val="677676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7C5-4AA0-86C3-1DAB272AA7E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7C5-4AA0-86C3-1DAB272AA7EB}"/>
            </c:ext>
          </c:extLst>
        </c:ser>
        <c:dLbls>
          <c:showLegendKey val="0"/>
          <c:showVal val="0"/>
          <c:showCatName val="0"/>
          <c:showSerName val="0"/>
          <c:showPercent val="0"/>
          <c:showBubbleSize val="0"/>
        </c:dLbls>
        <c:gapWidth val="150"/>
        <c:axId val="67811968"/>
        <c:axId val="67965312"/>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27C5-4AA0-86C3-1DAB272AA7EB}"/>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7C5-4AA0-86C3-1DAB272AA7EB}"/>
            </c:ext>
          </c:extLst>
        </c:ser>
        <c:dLbls>
          <c:showLegendKey val="0"/>
          <c:showVal val="0"/>
          <c:showCatName val="0"/>
          <c:showSerName val="0"/>
          <c:showPercent val="0"/>
          <c:showBubbleSize val="0"/>
        </c:dLbls>
        <c:marker val="1"/>
        <c:smooth val="0"/>
        <c:axId val="67811968"/>
        <c:axId val="67965312"/>
      </c:lineChart>
      <c:catAx>
        <c:axId val="67811968"/>
        <c:scaling>
          <c:orientation val="minMax"/>
        </c:scaling>
        <c:delete val="0"/>
        <c:axPos val="b"/>
        <c:numFmt formatCode="General" sourceLinked="1"/>
        <c:majorTickMark val="out"/>
        <c:minorTickMark val="none"/>
        <c:tickLblPos val="nextTo"/>
        <c:crossAx val="67965312"/>
        <c:crosses val="autoZero"/>
        <c:auto val="1"/>
        <c:lblAlgn val="ctr"/>
        <c:lblOffset val="100"/>
        <c:noMultiLvlLbl val="0"/>
      </c:catAx>
      <c:valAx>
        <c:axId val="67965312"/>
        <c:scaling>
          <c:orientation val="minMax"/>
          <c:max val="1"/>
        </c:scaling>
        <c:delete val="0"/>
        <c:axPos val="l"/>
        <c:majorGridlines/>
        <c:numFmt formatCode="0.0%" sourceLinked="1"/>
        <c:majorTickMark val="out"/>
        <c:minorTickMark val="none"/>
        <c:tickLblPos val="nextTo"/>
        <c:crossAx val="678119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1DD-4443-8D53-AF0D4A09AF7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1DD-4443-8D53-AF0D4A09AF75}"/>
            </c:ext>
          </c:extLst>
        </c:ser>
        <c:dLbls>
          <c:showLegendKey val="0"/>
          <c:showVal val="0"/>
          <c:showCatName val="0"/>
          <c:showSerName val="0"/>
          <c:showPercent val="0"/>
          <c:showBubbleSize val="0"/>
        </c:dLbls>
        <c:gapWidth val="150"/>
        <c:axId val="80811904"/>
        <c:axId val="80813440"/>
      </c:barChart>
      <c:lineChart>
        <c:grouping val="standard"/>
        <c:varyColors val="0"/>
        <c:ser>
          <c:idx val="2"/>
          <c:order val="2"/>
          <c:spPr>
            <a:ln w="22225">
              <a:solidFill>
                <a:srgbClr val="FF0000"/>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1DD-4443-8D53-AF0D4A09AF75}"/>
            </c:ext>
          </c:extLst>
        </c:ser>
        <c:ser>
          <c:idx val="3"/>
          <c:order val="3"/>
          <c:spPr>
            <a:ln w="22225">
              <a:solidFill>
                <a:schemeClr val="tx2">
                  <a:lumMod val="75000"/>
                </a:schemeClr>
              </a:solidFill>
              <a:prstDash val="dash"/>
            </a:ln>
          </c:spPr>
          <c:marker>
            <c:symbol val="none"/>
          </c:marker>
          <c:cat>
            <c:strRef>
              <c:f>'1'!$A$8:$H$8</c:f>
              <c:strCache>
                <c:ptCount val="8"/>
                <c:pt idx="0">
                  <c:v>Aug</c:v>
                </c:pt>
                <c:pt idx="1">
                  <c:v>Sep</c:v>
                </c:pt>
                <c:pt idx="2">
                  <c:v>Oct</c:v>
                </c:pt>
                <c:pt idx="3">
                  <c:v>Nov</c:v>
                </c:pt>
                <c:pt idx="4">
                  <c:v>Jan</c:v>
                </c:pt>
                <c:pt idx="5">
                  <c:v>Feb</c:v>
                </c:pt>
                <c:pt idx="6">
                  <c:v>Mar</c:v>
                </c:pt>
                <c:pt idx="7">
                  <c:v>Apr</c:v>
                </c:pt>
              </c:strCache>
            </c:strRef>
          </c:cat>
          <c:val>
            <c:numRef>
              <c:f>'1'!$A$37:$H$37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1DD-4443-8D53-AF0D4A09AF75}"/>
            </c:ext>
          </c:extLst>
        </c:ser>
        <c:dLbls>
          <c:showLegendKey val="0"/>
          <c:showVal val="0"/>
          <c:showCatName val="0"/>
          <c:showSerName val="0"/>
          <c:showPercent val="0"/>
          <c:showBubbleSize val="0"/>
        </c:dLbls>
        <c:marker val="1"/>
        <c:smooth val="0"/>
        <c:axId val="80811904"/>
        <c:axId val="80813440"/>
      </c:lineChart>
      <c:catAx>
        <c:axId val="80811904"/>
        <c:scaling>
          <c:orientation val="minMax"/>
        </c:scaling>
        <c:delete val="0"/>
        <c:axPos val="b"/>
        <c:numFmt formatCode="General" sourceLinked="1"/>
        <c:majorTickMark val="out"/>
        <c:minorTickMark val="none"/>
        <c:tickLblPos val="nextTo"/>
        <c:crossAx val="80813440"/>
        <c:crosses val="autoZero"/>
        <c:auto val="1"/>
        <c:lblAlgn val="ctr"/>
        <c:lblOffset val="100"/>
        <c:noMultiLvlLbl val="0"/>
      </c:catAx>
      <c:valAx>
        <c:axId val="80813440"/>
        <c:scaling>
          <c:orientation val="minMax"/>
          <c:max val="1"/>
        </c:scaling>
        <c:delete val="0"/>
        <c:axPos val="l"/>
        <c:majorGridlines/>
        <c:numFmt formatCode="0.0%" sourceLinked="1"/>
        <c:majorTickMark val="out"/>
        <c:minorTickMark val="none"/>
        <c:tickLblPos val="nextTo"/>
        <c:crossAx val="808119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'1'!$J$34:$P$34</c:f>
              <c:strCache>
                <c:ptCount val="7"/>
                <c:pt idx="0">
                  <c:v>GP 1</c:v>
                </c:pt>
                <c:pt idx="1">
                  <c:v>GP 2</c:v>
                </c:pt>
                <c:pt idx="2">
                  <c:v>GP 3</c:v>
                </c:pt>
                <c:pt idx="3">
                  <c:v>GP 4</c:v>
                </c:pt>
                <c:pt idx="4">
                  <c:v>GP 5</c:v>
                </c:pt>
                <c:pt idx="5">
                  <c:v>GP 6</c:v>
                </c:pt>
                <c:pt idx="6">
                  <c:v>AVE</c:v>
                </c:pt>
              </c:strCache>
            </c:strRef>
          </c:cat>
          <c:val>
            <c:numRef>
              <c:f>'1'!$J$35:$P$35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682-4CB3-9878-04AF62B3B98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'1'!$J$34:$P$34</c:f>
              <c:strCache>
                <c:ptCount val="7"/>
                <c:pt idx="0">
                  <c:v>GP 1</c:v>
                </c:pt>
                <c:pt idx="1">
                  <c:v>GP 2</c:v>
                </c:pt>
                <c:pt idx="2">
                  <c:v>GP 3</c:v>
                </c:pt>
                <c:pt idx="3">
                  <c:v>GP 4</c:v>
                </c:pt>
                <c:pt idx="4">
                  <c:v>GP 5</c:v>
                </c:pt>
                <c:pt idx="5">
                  <c:v>GP 6</c:v>
                </c:pt>
                <c:pt idx="6">
                  <c:v>AVE</c:v>
                </c:pt>
              </c:strCache>
            </c:strRef>
          </c:cat>
          <c:val>
            <c:numRef>
              <c:f>'1'!$J$40:$P$40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682-4CB3-9878-04AF62B3B988}"/>
            </c:ext>
          </c:extLst>
        </c:ser>
        <c:dLbls>
          <c:showLegendKey val="0"/>
          <c:showVal val="0"/>
          <c:showCatName val="0"/>
          <c:showSerName val="0"/>
          <c:showPercent val="0"/>
          <c:showBubbleSize val="0"/>
        </c:dLbls>
        <c:gapWidth val="150"/>
        <c:axId val="80852096"/>
        <c:axId val="80853632"/>
      </c:barChart>
      <c:lineChart>
        <c:grouping val="standard"/>
        <c:varyColors val="0"/>
        <c:ser>
          <c:idx val="2"/>
          <c:order val="2"/>
          <c:spPr>
            <a:ln w="22225">
              <a:solidFill>
                <a:srgbClr val="FF0000"/>
              </a:solidFill>
              <a:prstDash val="dash"/>
            </a:ln>
          </c:spPr>
          <c:marker>
            <c:symbol val="none"/>
          </c:marker>
          <c:cat>
            <c:strRef>
              <c:f>'1'!$J$34:$P$34</c:f>
              <c:strCache>
                <c:ptCount val="7"/>
                <c:pt idx="0">
                  <c:v>GP 1</c:v>
                </c:pt>
                <c:pt idx="1">
                  <c:v>GP 2</c:v>
                </c:pt>
                <c:pt idx="2">
                  <c:v>GP 3</c:v>
                </c:pt>
                <c:pt idx="3">
                  <c:v>GP 4</c:v>
                </c:pt>
                <c:pt idx="4">
                  <c:v>GP 5</c:v>
                </c:pt>
                <c:pt idx="5">
                  <c:v>GP 6</c:v>
                </c:pt>
                <c:pt idx="6">
                  <c:v>AVE</c:v>
                </c:pt>
              </c:strCache>
            </c:strRef>
          </c:cat>
          <c:val>
            <c:numRef>
              <c:f>'1'!$J$38:$P$38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0682-4CB3-9878-04AF62B3B988}"/>
            </c:ext>
          </c:extLst>
        </c:ser>
        <c:ser>
          <c:idx val="3"/>
          <c:order val="3"/>
          <c:spPr>
            <a:ln w="22225">
              <a:solidFill>
                <a:schemeClr val="tx2">
                  <a:lumMod val="75000"/>
                </a:schemeClr>
              </a:solidFill>
              <a:prstDash val="dash"/>
            </a:ln>
          </c:spPr>
          <c:marker>
            <c:symbol val="none"/>
          </c:marker>
          <c:cat>
            <c:strRef>
              <c:f>'1'!$J$34:$P$34</c:f>
              <c:strCache>
                <c:ptCount val="7"/>
                <c:pt idx="0">
                  <c:v>GP 1</c:v>
                </c:pt>
                <c:pt idx="1">
                  <c:v>GP 2</c:v>
                </c:pt>
                <c:pt idx="2">
                  <c:v>GP 3</c:v>
                </c:pt>
                <c:pt idx="3">
                  <c:v>GP 4</c:v>
                </c:pt>
                <c:pt idx="4">
                  <c:v>GP 5</c:v>
                </c:pt>
                <c:pt idx="5">
                  <c:v>GP 6</c:v>
                </c:pt>
                <c:pt idx="6">
                  <c:v>AVE</c:v>
                </c:pt>
              </c:strCache>
            </c:strRef>
          </c:cat>
          <c:val>
            <c:numRef>
              <c:f>'1'!$J$37:$P$37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0682-4CB3-9878-04AF62B3B988}"/>
            </c:ext>
          </c:extLst>
        </c:ser>
        <c:dLbls>
          <c:showLegendKey val="0"/>
          <c:showVal val="0"/>
          <c:showCatName val="0"/>
          <c:showSerName val="0"/>
          <c:showPercent val="0"/>
          <c:showBubbleSize val="0"/>
        </c:dLbls>
        <c:marker val="1"/>
        <c:smooth val="0"/>
        <c:axId val="80852096"/>
        <c:axId val="80853632"/>
      </c:lineChart>
      <c:catAx>
        <c:axId val="80852096"/>
        <c:scaling>
          <c:orientation val="minMax"/>
        </c:scaling>
        <c:delete val="0"/>
        <c:axPos val="b"/>
        <c:numFmt formatCode="General" sourceLinked="1"/>
        <c:majorTickMark val="out"/>
        <c:minorTickMark val="none"/>
        <c:tickLblPos val="nextTo"/>
        <c:crossAx val="80853632"/>
        <c:crosses val="autoZero"/>
        <c:auto val="1"/>
        <c:lblAlgn val="ctr"/>
        <c:lblOffset val="100"/>
        <c:noMultiLvlLbl val="0"/>
      </c:catAx>
      <c:valAx>
        <c:axId val="80853632"/>
        <c:scaling>
          <c:orientation val="minMax"/>
          <c:max val="1"/>
        </c:scaling>
        <c:delete val="0"/>
        <c:axPos val="l"/>
        <c:majorGridlines/>
        <c:numFmt formatCode="0%" sourceLinked="1"/>
        <c:majorTickMark val="out"/>
        <c:minorTickMark val="none"/>
        <c:tickLblPos val="nextTo"/>
        <c:crossAx val="808520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Scores!$K$26:$N$26</c:f>
              <c:strCache>
                <c:ptCount val="3"/>
                <c:pt idx="0">
                  <c:v>First</c:v>
                </c:pt>
                <c:pt idx="1">
                  <c:v>Second</c:v>
                </c:pt>
                <c:pt idx="2">
                  <c:v>Third</c:v>
                </c:pt>
              </c:strCache>
            </c:strRef>
          </c:cat>
          <c:val>
            <c:numRef>
              <c:f>'1'!$B$25:$D$25</c:f>
              <c:numCache>
                <c:formatCode>0</c:formatCode>
                <c:ptCount val="3"/>
                <c:pt idx="0">
                  <c:v>0</c:v>
                </c:pt>
                <c:pt idx="1">
                  <c:v>0</c:v>
                </c:pt>
                <c:pt idx="2">
                  <c:v>0</c:v>
                </c:pt>
              </c:numCache>
            </c:numRef>
          </c:val>
          <c:extLst>
            <c:ext xmlns:c16="http://schemas.microsoft.com/office/drawing/2014/chart" uri="{C3380CC4-5D6E-409C-BE32-E72D297353CC}">
              <c16:uniqueId val="{00000000-EF9C-4E7D-9F64-ABBD2543FB05}"/>
            </c:ext>
          </c:extLst>
        </c:ser>
        <c:ser>
          <c:idx val="1"/>
          <c:order val="3"/>
          <c:spPr>
            <a:solidFill>
              <a:schemeClr val="bg1">
                <a:lumMod val="65000"/>
              </a:schemeClr>
            </a:solidFill>
            <a:ln w="9525">
              <a:solidFill>
                <a:schemeClr val="tx1"/>
              </a:solidFill>
            </a:ln>
          </c:spPr>
          <c:invertIfNegative val="0"/>
          <c:val>
            <c:numRef>
              <c:f>'1'!$B$26:$D$26</c:f>
              <c:numCache>
                <c:formatCode>0</c:formatCode>
                <c:ptCount val="3"/>
                <c:pt idx="0">
                  <c:v>0</c:v>
                </c:pt>
                <c:pt idx="1">
                  <c:v>0</c:v>
                </c:pt>
                <c:pt idx="2">
                  <c:v>0</c:v>
                </c:pt>
              </c:numCache>
            </c:numRef>
          </c:val>
          <c:extLst>
            <c:ext xmlns:c16="http://schemas.microsoft.com/office/drawing/2014/chart" uri="{C3380CC4-5D6E-409C-BE32-E72D297353CC}">
              <c16:uniqueId val="{00000001-EF9C-4E7D-9F64-ABBD2543FB05}"/>
            </c:ext>
          </c:extLst>
        </c:ser>
        <c:dLbls>
          <c:showLegendKey val="0"/>
          <c:showVal val="0"/>
          <c:showCatName val="0"/>
          <c:showSerName val="0"/>
          <c:showPercent val="0"/>
          <c:showBubbleSize val="0"/>
        </c:dLbls>
        <c:gapWidth val="150"/>
        <c:axId val="80884096"/>
        <c:axId val="8088563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'1'!$B$24:$D$24</c:f>
              <c:strCache>
                <c:ptCount val="3"/>
                <c:pt idx="0">
                  <c:v>First</c:v>
                </c:pt>
                <c:pt idx="1">
                  <c:v>Second</c:v>
                </c:pt>
                <c:pt idx="2">
                  <c:v>Third</c:v>
                </c:pt>
              </c:strCache>
            </c:strRef>
          </c:cat>
          <c:val>
            <c:numRef>
              <c:f>'1'!$B$27:$D$27</c:f>
              <c:numCache>
                <c:formatCode>0</c:formatCode>
                <c:ptCount val="3"/>
                <c:pt idx="0">
                  <c:v>0</c:v>
                </c:pt>
                <c:pt idx="1">
                  <c:v>0</c:v>
                </c:pt>
                <c:pt idx="2">
                  <c:v>0</c:v>
                </c:pt>
              </c:numCache>
            </c:numRef>
          </c:val>
          <c:smooth val="0"/>
          <c:extLst>
            <c:ext xmlns:c16="http://schemas.microsoft.com/office/drawing/2014/chart" uri="{C3380CC4-5D6E-409C-BE32-E72D297353CC}">
              <c16:uniqueId val="{00000002-EF9C-4E7D-9F64-ABBD2543FB05}"/>
            </c:ext>
          </c:extLst>
        </c:ser>
        <c:ser>
          <c:idx val="3"/>
          <c:order val="2"/>
          <c:spPr>
            <a:ln w="22225">
              <a:solidFill>
                <a:schemeClr val="tx2">
                  <a:lumMod val="75000"/>
                </a:schemeClr>
              </a:solidFill>
              <a:prstDash val="dash"/>
            </a:ln>
          </c:spPr>
          <c:marker>
            <c:symbol val="none"/>
          </c:marker>
          <c:cat>
            <c:strRef>
              <c:f>'1'!$B$24:$D$24</c:f>
              <c:strCache>
                <c:ptCount val="3"/>
                <c:pt idx="0">
                  <c:v>First</c:v>
                </c:pt>
                <c:pt idx="1">
                  <c:v>Second</c:v>
                </c:pt>
                <c:pt idx="2">
                  <c:v>Third</c:v>
                </c:pt>
              </c:strCache>
            </c:strRef>
          </c:cat>
          <c:val>
            <c:numRef>
              <c:f>'1'!$B$28:$D$28</c:f>
              <c:numCache>
                <c:formatCode>0</c:formatCode>
                <c:ptCount val="3"/>
                <c:pt idx="0">
                  <c:v>0</c:v>
                </c:pt>
                <c:pt idx="1">
                  <c:v>0</c:v>
                </c:pt>
                <c:pt idx="2">
                  <c:v>0</c:v>
                </c:pt>
              </c:numCache>
            </c:numRef>
          </c:val>
          <c:smooth val="0"/>
          <c:extLst>
            <c:ext xmlns:c16="http://schemas.microsoft.com/office/drawing/2014/chart" uri="{C3380CC4-5D6E-409C-BE32-E72D297353CC}">
              <c16:uniqueId val="{00000003-EF9C-4E7D-9F64-ABBD2543FB05}"/>
            </c:ext>
          </c:extLst>
        </c:ser>
        <c:dLbls>
          <c:showLegendKey val="0"/>
          <c:showVal val="0"/>
          <c:showCatName val="0"/>
          <c:showSerName val="0"/>
          <c:showPercent val="0"/>
          <c:showBubbleSize val="0"/>
        </c:dLbls>
        <c:marker val="1"/>
        <c:smooth val="0"/>
        <c:axId val="80884096"/>
        <c:axId val="80885632"/>
      </c:lineChart>
      <c:catAx>
        <c:axId val="80884096"/>
        <c:scaling>
          <c:orientation val="minMax"/>
        </c:scaling>
        <c:delete val="0"/>
        <c:axPos val="b"/>
        <c:numFmt formatCode="General" sourceLinked="1"/>
        <c:majorTickMark val="out"/>
        <c:minorTickMark val="none"/>
        <c:tickLblPos val="nextTo"/>
        <c:crossAx val="80885632"/>
        <c:crosses val="autoZero"/>
        <c:auto val="1"/>
        <c:lblAlgn val="ctr"/>
        <c:lblOffset val="100"/>
        <c:noMultiLvlLbl val="0"/>
      </c:catAx>
      <c:valAx>
        <c:axId val="80885632"/>
        <c:scaling>
          <c:orientation val="minMax"/>
        </c:scaling>
        <c:delete val="0"/>
        <c:axPos val="l"/>
        <c:majorGridlines/>
        <c:numFmt formatCode="0" sourceLinked="1"/>
        <c:majorTickMark val="out"/>
        <c:minorTickMark val="none"/>
        <c:tickLblPos val="nextTo"/>
        <c:crossAx val="808840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'1'!$K$25:$M$25</c:f>
              <c:numCache>
                <c:formatCode>0</c:formatCode>
                <c:ptCount val="3"/>
                <c:pt idx="0">
                  <c:v>0</c:v>
                </c:pt>
                <c:pt idx="1">
                  <c:v>0</c:v>
                </c:pt>
                <c:pt idx="2">
                  <c:v>0</c:v>
                </c:pt>
              </c:numCache>
            </c:numRef>
          </c:val>
          <c:extLst>
            <c:ext xmlns:c16="http://schemas.microsoft.com/office/drawing/2014/chart" uri="{C3380CC4-5D6E-409C-BE32-E72D297353CC}">
              <c16:uniqueId val="{00000000-1F2A-41DD-97B8-D935DCE0A05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'1'!$K$26:$M$26</c:f>
              <c:numCache>
                <c:formatCode>0</c:formatCode>
                <c:ptCount val="3"/>
                <c:pt idx="0">
                  <c:v>0</c:v>
                </c:pt>
                <c:pt idx="1">
                  <c:v>0</c:v>
                </c:pt>
                <c:pt idx="2">
                  <c:v>0</c:v>
                </c:pt>
              </c:numCache>
            </c:numRef>
          </c:val>
          <c:extLst>
            <c:ext xmlns:c16="http://schemas.microsoft.com/office/drawing/2014/chart" uri="{C3380CC4-5D6E-409C-BE32-E72D297353CC}">
              <c16:uniqueId val="{00000001-1F2A-41DD-97B8-D935DCE0A05B}"/>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'1'!$K$27:$M$27</c:f>
              <c:numCache>
                <c:formatCode>0</c:formatCode>
                <c:ptCount val="3"/>
                <c:pt idx="0">
                  <c:v>0</c:v>
                </c:pt>
                <c:pt idx="1">
                  <c:v>0</c:v>
                </c:pt>
                <c:pt idx="2">
                  <c:v>0</c:v>
                </c:pt>
              </c:numCache>
            </c:numRef>
          </c:val>
          <c:smooth val="0"/>
          <c:extLst>
            <c:ext xmlns:c16="http://schemas.microsoft.com/office/drawing/2014/chart" uri="{C3380CC4-5D6E-409C-BE32-E72D297353CC}">
              <c16:uniqueId val="{00000002-1F2A-41DD-97B8-D935DCE0A05B}"/>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'1'!$K$28:$M$28</c:f>
              <c:numCache>
                <c:formatCode>0</c:formatCode>
                <c:ptCount val="3"/>
                <c:pt idx="0">
                  <c:v>0</c:v>
                </c:pt>
                <c:pt idx="1">
                  <c:v>0</c:v>
                </c:pt>
                <c:pt idx="2">
                  <c:v>0</c:v>
                </c:pt>
              </c:numCache>
            </c:numRef>
          </c:val>
          <c:smooth val="0"/>
          <c:extLst>
            <c:ext xmlns:c16="http://schemas.microsoft.com/office/drawing/2014/chart" uri="{C3380CC4-5D6E-409C-BE32-E72D297353CC}">
              <c16:uniqueId val="{00000003-1F2A-41DD-97B8-D935DCE0A05B}"/>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'1'!$T$12:$V$12</c:f>
              <c:numCache>
                <c:formatCode>0</c:formatCode>
                <c:ptCount val="3"/>
                <c:pt idx="0">
                  <c:v>0</c:v>
                </c:pt>
                <c:pt idx="1">
                  <c:v>0</c:v>
                </c:pt>
                <c:pt idx="2">
                  <c:v>0</c:v>
                </c:pt>
              </c:numCache>
            </c:numRef>
          </c:val>
          <c:extLst>
            <c:ext xmlns:c16="http://schemas.microsoft.com/office/drawing/2014/chart" uri="{C3380CC4-5D6E-409C-BE32-E72D297353CC}">
              <c16:uniqueId val="{00000000-63E3-4974-BC13-4FA26C18237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'1'!$T$13:$V$13</c:f>
              <c:numCache>
                <c:formatCode>0</c:formatCode>
                <c:ptCount val="3"/>
                <c:pt idx="0">
                  <c:v>0</c:v>
                </c:pt>
                <c:pt idx="1">
                  <c:v>0</c:v>
                </c:pt>
                <c:pt idx="2">
                  <c:v>0</c:v>
                </c:pt>
              </c:numCache>
            </c:numRef>
          </c:val>
          <c:extLst>
            <c:ext xmlns:c16="http://schemas.microsoft.com/office/drawing/2014/chart" uri="{C3380CC4-5D6E-409C-BE32-E72D297353CC}">
              <c16:uniqueId val="{00000001-63E3-4974-BC13-4FA26C182379}"/>
            </c:ext>
          </c:extLst>
        </c:ser>
        <c:dLbls>
          <c:showLegendKey val="0"/>
          <c:showVal val="0"/>
          <c:showCatName val="0"/>
          <c:showSerName val="0"/>
          <c:showPercent val="0"/>
          <c:showBubbleSize val="0"/>
        </c:dLbls>
        <c:gapWidth val="150"/>
        <c:axId val="81029760"/>
        <c:axId val="8104384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'1'!$T$14:$V$14</c:f>
              <c:numCache>
                <c:formatCode>0</c:formatCode>
                <c:ptCount val="3"/>
                <c:pt idx="0">
                  <c:v>0</c:v>
                </c:pt>
                <c:pt idx="1">
                  <c:v>0</c:v>
                </c:pt>
                <c:pt idx="2">
                  <c:v>0</c:v>
                </c:pt>
              </c:numCache>
            </c:numRef>
          </c:val>
          <c:smooth val="0"/>
          <c:extLst>
            <c:ext xmlns:c16="http://schemas.microsoft.com/office/drawing/2014/chart" uri="{C3380CC4-5D6E-409C-BE32-E72D297353CC}">
              <c16:uniqueId val="{00000002-63E3-4974-BC13-4FA26C18237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'1'!$T$15:$V$15</c:f>
              <c:numCache>
                <c:formatCode>0</c:formatCode>
                <c:ptCount val="3"/>
                <c:pt idx="0">
                  <c:v>0</c:v>
                </c:pt>
                <c:pt idx="1">
                  <c:v>0</c:v>
                </c:pt>
                <c:pt idx="2">
                  <c:v>0</c:v>
                </c:pt>
              </c:numCache>
            </c:numRef>
          </c:val>
          <c:smooth val="0"/>
          <c:extLst>
            <c:ext xmlns:c16="http://schemas.microsoft.com/office/drawing/2014/chart" uri="{C3380CC4-5D6E-409C-BE32-E72D297353CC}">
              <c16:uniqueId val="{00000003-63E3-4974-BC13-4FA26C182379}"/>
            </c:ext>
          </c:extLst>
        </c:ser>
        <c:dLbls>
          <c:showLegendKey val="0"/>
          <c:showVal val="0"/>
          <c:showCatName val="0"/>
          <c:showSerName val="0"/>
          <c:showPercent val="0"/>
          <c:showBubbleSize val="0"/>
        </c:dLbls>
        <c:marker val="1"/>
        <c:smooth val="0"/>
        <c:axId val="81029760"/>
        <c:axId val="81043840"/>
      </c:lineChart>
      <c:catAx>
        <c:axId val="81029760"/>
        <c:scaling>
          <c:orientation val="minMax"/>
        </c:scaling>
        <c:delete val="0"/>
        <c:axPos val="b"/>
        <c:numFmt formatCode="General" sourceLinked="1"/>
        <c:majorTickMark val="out"/>
        <c:minorTickMark val="none"/>
        <c:tickLblPos val="nextTo"/>
        <c:crossAx val="81043840"/>
        <c:crosses val="autoZero"/>
        <c:auto val="1"/>
        <c:lblAlgn val="ctr"/>
        <c:lblOffset val="100"/>
        <c:noMultiLvlLbl val="0"/>
      </c:catAx>
      <c:valAx>
        <c:axId val="81043840"/>
        <c:scaling>
          <c:orientation val="minMax"/>
        </c:scaling>
        <c:delete val="0"/>
        <c:axPos val="l"/>
        <c:majorGridlines/>
        <c:numFmt formatCode="0" sourceLinked="1"/>
        <c:majorTickMark val="out"/>
        <c:minorTickMark val="none"/>
        <c:tickLblPos val="nextTo"/>
        <c:crossAx val="81029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'1'!$T$38:$V$38</c:f>
              <c:numCache>
                <c:formatCode>0</c:formatCode>
                <c:ptCount val="3"/>
                <c:pt idx="0">
                  <c:v>0</c:v>
                </c:pt>
                <c:pt idx="1">
                  <c:v>0</c:v>
                </c:pt>
                <c:pt idx="2">
                  <c:v>0</c:v>
                </c:pt>
              </c:numCache>
            </c:numRef>
          </c:val>
          <c:extLst>
            <c:ext xmlns:c16="http://schemas.microsoft.com/office/drawing/2014/chart" uri="{C3380CC4-5D6E-409C-BE32-E72D297353CC}">
              <c16:uniqueId val="{00000000-BCB8-418D-8B9D-CE8036A1EDAE}"/>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BCB8-418D-8B9D-CE8036A1EDAE}"/>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BCB8-418D-8B9D-CE8036A1EDAE}"/>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BCB8-418D-8B9D-CE8036A1EDAE}"/>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DD5-46BF-B8B0-54593378EEB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DD5-46BF-B8B0-54593378EEB8}"/>
            </c:ext>
          </c:extLst>
        </c:ser>
        <c:dLbls>
          <c:showLegendKey val="0"/>
          <c:showVal val="0"/>
          <c:showCatName val="0"/>
          <c:showSerName val="0"/>
          <c:showPercent val="0"/>
          <c:showBubbleSize val="0"/>
        </c:dLbls>
        <c:gapWidth val="150"/>
        <c:axId val="80964992"/>
        <c:axId val="80974976"/>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DD5-46BF-B8B0-54593378EEB8}"/>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DD5-46BF-B8B0-54593378EEB8}"/>
            </c:ext>
          </c:extLst>
        </c:ser>
        <c:dLbls>
          <c:showLegendKey val="0"/>
          <c:showVal val="0"/>
          <c:showCatName val="0"/>
          <c:showSerName val="0"/>
          <c:showPercent val="0"/>
          <c:showBubbleSize val="0"/>
        </c:dLbls>
        <c:marker val="1"/>
        <c:smooth val="0"/>
        <c:axId val="80964992"/>
        <c:axId val="80974976"/>
      </c:lineChart>
      <c:catAx>
        <c:axId val="80964992"/>
        <c:scaling>
          <c:orientation val="minMax"/>
        </c:scaling>
        <c:delete val="0"/>
        <c:axPos val="b"/>
        <c:numFmt formatCode="General" sourceLinked="1"/>
        <c:majorTickMark val="out"/>
        <c:minorTickMark val="none"/>
        <c:tickLblPos val="nextTo"/>
        <c:crossAx val="80974976"/>
        <c:crosses val="autoZero"/>
        <c:auto val="1"/>
        <c:lblAlgn val="ctr"/>
        <c:lblOffset val="100"/>
        <c:noMultiLvlLbl val="0"/>
      </c:catAx>
      <c:valAx>
        <c:axId val="80974976"/>
        <c:scaling>
          <c:orientation val="minMax"/>
        </c:scaling>
        <c:delete val="0"/>
        <c:axPos val="l"/>
        <c:majorGridlines/>
        <c:numFmt formatCode="0.0" sourceLinked="1"/>
        <c:majorTickMark val="out"/>
        <c:minorTickMark val="none"/>
        <c:tickLblPos val="nextTo"/>
        <c:crossAx val="809649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155-4C56-8F33-DE605F53230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155-4C56-8F33-DE605F53230A}"/>
            </c:ext>
          </c:extLst>
        </c:ser>
        <c:dLbls>
          <c:showLegendKey val="0"/>
          <c:showVal val="0"/>
          <c:showCatName val="0"/>
          <c:showSerName val="0"/>
          <c:showPercent val="0"/>
          <c:showBubbleSize val="0"/>
        </c:dLbls>
        <c:gapWidth val="150"/>
        <c:axId val="81001088"/>
        <c:axId val="82252160"/>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155-4C56-8F33-DE605F53230A}"/>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155-4C56-8F33-DE605F53230A}"/>
            </c:ext>
          </c:extLst>
        </c:ser>
        <c:dLbls>
          <c:showLegendKey val="0"/>
          <c:showVal val="0"/>
          <c:showCatName val="0"/>
          <c:showSerName val="0"/>
          <c:showPercent val="0"/>
          <c:showBubbleSize val="0"/>
        </c:dLbls>
        <c:marker val="1"/>
        <c:smooth val="0"/>
        <c:axId val="81001088"/>
        <c:axId val="82252160"/>
      </c:lineChart>
      <c:catAx>
        <c:axId val="81001088"/>
        <c:scaling>
          <c:orientation val="minMax"/>
        </c:scaling>
        <c:delete val="0"/>
        <c:axPos val="b"/>
        <c:numFmt formatCode="General" sourceLinked="1"/>
        <c:majorTickMark val="out"/>
        <c:minorTickMark val="none"/>
        <c:tickLblPos val="nextTo"/>
        <c:crossAx val="82252160"/>
        <c:crosses val="autoZero"/>
        <c:auto val="1"/>
        <c:lblAlgn val="ctr"/>
        <c:lblOffset val="100"/>
        <c:noMultiLvlLbl val="0"/>
      </c:catAx>
      <c:valAx>
        <c:axId val="82252160"/>
        <c:scaling>
          <c:orientation val="minMax"/>
          <c:max val="70"/>
          <c:min val="10"/>
        </c:scaling>
        <c:delete val="0"/>
        <c:axPos val="l"/>
        <c:majorGridlines/>
        <c:numFmt formatCode="0" sourceLinked="1"/>
        <c:majorTickMark val="out"/>
        <c:minorTickMark val="none"/>
        <c:tickLblPos val="nextTo"/>
        <c:crossAx val="810010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BF4-4C64-BB1E-9F3C0D20BCE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BF4-4C64-BB1E-9F3C0D20BCE6}"/>
            </c:ext>
          </c:extLst>
        </c:ser>
        <c:dLbls>
          <c:showLegendKey val="0"/>
          <c:showVal val="0"/>
          <c:showCatName val="0"/>
          <c:showSerName val="0"/>
          <c:showPercent val="0"/>
          <c:showBubbleSize val="0"/>
        </c:dLbls>
        <c:gapWidth val="150"/>
        <c:axId val="82282368"/>
        <c:axId val="82283904"/>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BF4-4C64-BB1E-9F3C0D20BCE6}"/>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BF4-4C64-BB1E-9F3C0D20BCE6}"/>
            </c:ext>
          </c:extLst>
        </c:ser>
        <c:dLbls>
          <c:showLegendKey val="0"/>
          <c:showVal val="0"/>
          <c:showCatName val="0"/>
          <c:showSerName val="0"/>
          <c:showPercent val="0"/>
          <c:showBubbleSize val="0"/>
        </c:dLbls>
        <c:marker val="1"/>
        <c:smooth val="0"/>
        <c:axId val="82282368"/>
        <c:axId val="82283904"/>
      </c:lineChart>
      <c:catAx>
        <c:axId val="82282368"/>
        <c:scaling>
          <c:orientation val="minMax"/>
        </c:scaling>
        <c:delete val="0"/>
        <c:axPos val="b"/>
        <c:numFmt formatCode="General" sourceLinked="1"/>
        <c:majorTickMark val="out"/>
        <c:minorTickMark val="none"/>
        <c:tickLblPos val="nextTo"/>
        <c:crossAx val="82283904"/>
        <c:crosses val="autoZero"/>
        <c:auto val="1"/>
        <c:lblAlgn val="ctr"/>
        <c:lblOffset val="100"/>
        <c:noMultiLvlLbl val="0"/>
      </c:catAx>
      <c:valAx>
        <c:axId val="82283904"/>
        <c:scaling>
          <c:orientation val="minMax"/>
          <c:max val="1"/>
        </c:scaling>
        <c:delete val="0"/>
        <c:axPos val="l"/>
        <c:majorGridlines/>
        <c:numFmt formatCode="0.0%" sourceLinked="1"/>
        <c:majorTickMark val="out"/>
        <c:minorTickMark val="none"/>
        <c:tickLblPos val="nextTo"/>
        <c:crossAx val="82282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8A1-47F5-880E-6963EC24AC7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8A1-47F5-880E-6963EC24AC77}"/>
            </c:ext>
          </c:extLst>
        </c:ser>
        <c:dLbls>
          <c:showLegendKey val="0"/>
          <c:showVal val="0"/>
          <c:showCatName val="0"/>
          <c:showSerName val="0"/>
          <c:showPercent val="0"/>
          <c:showBubbleSize val="0"/>
        </c:dLbls>
        <c:gapWidth val="150"/>
        <c:axId val="82343040"/>
        <c:axId val="82344576"/>
      </c:barChart>
      <c:lineChart>
        <c:grouping val="standard"/>
        <c:varyColors val="0"/>
        <c:ser>
          <c:idx val="2"/>
          <c:order val="2"/>
          <c:spPr>
            <a:ln w="22225">
              <a:solidFill>
                <a:srgbClr val="FF0000"/>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8A1-47F5-880E-6963EC24AC77}"/>
            </c:ext>
          </c:extLst>
        </c:ser>
        <c:ser>
          <c:idx val="3"/>
          <c:order val="3"/>
          <c:spPr>
            <a:ln w="22225">
              <a:solidFill>
                <a:schemeClr val="tx2">
                  <a:lumMod val="75000"/>
                </a:schemeClr>
              </a:solidFill>
              <a:prstDash val="dash"/>
            </a:ln>
          </c:spPr>
          <c:marker>
            <c:symbol val="none"/>
          </c:marker>
          <c:cat>
            <c:strRef>
              <c:f>'2'!$A$8:$H$8</c:f>
              <c:strCache>
                <c:ptCount val="8"/>
                <c:pt idx="0">
                  <c:v>Aug</c:v>
                </c:pt>
                <c:pt idx="1">
                  <c:v>Sep</c:v>
                </c:pt>
                <c:pt idx="2">
                  <c:v>Oct</c:v>
                </c:pt>
                <c:pt idx="3">
                  <c:v>Nov</c:v>
                </c:pt>
                <c:pt idx="4">
                  <c:v>Jan</c:v>
                </c:pt>
                <c:pt idx="5">
                  <c:v>Feb</c:v>
                </c:pt>
                <c:pt idx="6">
                  <c:v>Mar</c:v>
                </c:pt>
                <c:pt idx="7">
                  <c:v>Apr</c:v>
                </c:pt>
              </c:strCache>
            </c:strRef>
          </c:cat>
          <c:val>
            <c:numRef>
              <c:f>'2'!$A$37:$H$37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8A1-47F5-880E-6963EC24AC77}"/>
            </c:ext>
          </c:extLst>
        </c:ser>
        <c:dLbls>
          <c:showLegendKey val="0"/>
          <c:showVal val="0"/>
          <c:showCatName val="0"/>
          <c:showSerName val="0"/>
          <c:showPercent val="0"/>
          <c:showBubbleSize val="0"/>
        </c:dLbls>
        <c:marker val="1"/>
        <c:smooth val="0"/>
        <c:axId val="82343040"/>
        <c:axId val="82344576"/>
      </c:lineChart>
      <c:catAx>
        <c:axId val="82343040"/>
        <c:scaling>
          <c:orientation val="minMax"/>
        </c:scaling>
        <c:delete val="0"/>
        <c:axPos val="b"/>
        <c:numFmt formatCode="General" sourceLinked="1"/>
        <c:majorTickMark val="out"/>
        <c:minorTickMark val="none"/>
        <c:tickLblPos val="nextTo"/>
        <c:crossAx val="82344576"/>
        <c:crosses val="autoZero"/>
        <c:auto val="1"/>
        <c:lblAlgn val="ctr"/>
        <c:lblOffset val="100"/>
        <c:noMultiLvlLbl val="0"/>
      </c:catAx>
      <c:valAx>
        <c:axId val="82344576"/>
        <c:scaling>
          <c:orientation val="minMax"/>
          <c:max val="1"/>
        </c:scaling>
        <c:delete val="0"/>
        <c:axPos val="l"/>
        <c:majorGridlines/>
        <c:numFmt formatCode="0.0%" sourceLinked="1"/>
        <c:majorTickMark val="out"/>
        <c:minorTickMark val="none"/>
        <c:tickLblPos val="nextTo"/>
        <c:crossAx val="823430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'2'!$J$34:$P$34</c:f>
              <c:strCache>
                <c:ptCount val="7"/>
                <c:pt idx="0">
                  <c:v>GP 1</c:v>
                </c:pt>
                <c:pt idx="1">
                  <c:v>GP 2</c:v>
                </c:pt>
                <c:pt idx="2">
                  <c:v>GP 3</c:v>
                </c:pt>
                <c:pt idx="3">
                  <c:v>GP 4</c:v>
                </c:pt>
                <c:pt idx="4">
                  <c:v>GP 5</c:v>
                </c:pt>
                <c:pt idx="5">
                  <c:v>GP 6</c:v>
                </c:pt>
                <c:pt idx="6">
                  <c:v>AVE</c:v>
                </c:pt>
              </c:strCache>
            </c:strRef>
          </c:cat>
          <c:val>
            <c:numRef>
              <c:f>'2'!$J$35:$P$35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7B83-4C5C-828F-2AE5DCBAED7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'2'!$J$34:$P$34</c:f>
              <c:strCache>
                <c:ptCount val="7"/>
                <c:pt idx="0">
                  <c:v>GP 1</c:v>
                </c:pt>
                <c:pt idx="1">
                  <c:v>GP 2</c:v>
                </c:pt>
                <c:pt idx="2">
                  <c:v>GP 3</c:v>
                </c:pt>
                <c:pt idx="3">
                  <c:v>GP 4</c:v>
                </c:pt>
                <c:pt idx="4">
                  <c:v>GP 5</c:v>
                </c:pt>
                <c:pt idx="5">
                  <c:v>GP 6</c:v>
                </c:pt>
                <c:pt idx="6">
                  <c:v>AVE</c:v>
                </c:pt>
              </c:strCache>
            </c:strRef>
          </c:cat>
          <c:val>
            <c:numRef>
              <c:f>'2'!$J$40:$P$40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7B83-4C5C-828F-2AE5DCBAED77}"/>
            </c:ext>
          </c:extLst>
        </c:ser>
        <c:dLbls>
          <c:showLegendKey val="0"/>
          <c:showVal val="0"/>
          <c:showCatName val="0"/>
          <c:showSerName val="0"/>
          <c:showPercent val="0"/>
          <c:showBubbleSize val="0"/>
        </c:dLbls>
        <c:gapWidth val="150"/>
        <c:axId val="82375040"/>
        <c:axId val="82376576"/>
      </c:barChart>
      <c:lineChart>
        <c:grouping val="standard"/>
        <c:varyColors val="0"/>
        <c:ser>
          <c:idx val="2"/>
          <c:order val="2"/>
          <c:spPr>
            <a:ln w="22225">
              <a:solidFill>
                <a:srgbClr val="FF0000"/>
              </a:solidFill>
              <a:prstDash val="dash"/>
            </a:ln>
          </c:spPr>
          <c:marker>
            <c:symbol val="none"/>
          </c:marker>
          <c:cat>
            <c:strRef>
              <c:f>'2'!$J$34:$P$34</c:f>
              <c:strCache>
                <c:ptCount val="7"/>
                <c:pt idx="0">
                  <c:v>GP 1</c:v>
                </c:pt>
                <c:pt idx="1">
                  <c:v>GP 2</c:v>
                </c:pt>
                <c:pt idx="2">
                  <c:v>GP 3</c:v>
                </c:pt>
                <c:pt idx="3">
                  <c:v>GP 4</c:v>
                </c:pt>
                <c:pt idx="4">
                  <c:v>GP 5</c:v>
                </c:pt>
                <c:pt idx="5">
                  <c:v>GP 6</c:v>
                </c:pt>
                <c:pt idx="6">
                  <c:v>AVE</c:v>
                </c:pt>
              </c:strCache>
            </c:strRef>
          </c:cat>
          <c:val>
            <c:numRef>
              <c:f>'2'!$J$38:$P$38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7B83-4C5C-828F-2AE5DCBAED77}"/>
            </c:ext>
          </c:extLst>
        </c:ser>
        <c:ser>
          <c:idx val="3"/>
          <c:order val="3"/>
          <c:spPr>
            <a:ln w="22225">
              <a:solidFill>
                <a:schemeClr val="tx2">
                  <a:lumMod val="75000"/>
                </a:schemeClr>
              </a:solidFill>
              <a:prstDash val="dash"/>
            </a:ln>
          </c:spPr>
          <c:marker>
            <c:symbol val="none"/>
          </c:marker>
          <c:cat>
            <c:strRef>
              <c:f>'2'!$J$34:$P$34</c:f>
              <c:strCache>
                <c:ptCount val="7"/>
                <c:pt idx="0">
                  <c:v>GP 1</c:v>
                </c:pt>
                <c:pt idx="1">
                  <c:v>GP 2</c:v>
                </c:pt>
                <c:pt idx="2">
                  <c:v>GP 3</c:v>
                </c:pt>
                <c:pt idx="3">
                  <c:v>GP 4</c:v>
                </c:pt>
                <c:pt idx="4">
                  <c:v>GP 5</c:v>
                </c:pt>
                <c:pt idx="5">
                  <c:v>GP 6</c:v>
                </c:pt>
                <c:pt idx="6">
                  <c:v>AVE</c:v>
                </c:pt>
              </c:strCache>
            </c:strRef>
          </c:cat>
          <c:val>
            <c:numRef>
              <c:f>'2'!$J$37:$P$37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7B83-4C5C-828F-2AE5DCBAED77}"/>
            </c:ext>
          </c:extLst>
        </c:ser>
        <c:dLbls>
          <c:showLegendKey val="0"/>
          <c:showVal val="0"/>
          <c:showCatName val="0"/>
          <c:showSerName val="0"/>
          <c:showPercent val="0"/>
          <c:showBubbleSize val="0"/>
        </c:dLbls>
        <c:marker val="1"/>
        <c:smooth val="0"/>
        <c:axId val="82375040"/>
        <c:axId val="82376576"/>
      </c:lineChart>
      <c:catAx>
        <c:axId val="82375040"/>
        <c:scaling>
          <c:orientation val="minMax"/>
        </c:scaling>
        <c:delete val="0"/>
        <c:axPos val="b"/>
        <c:numFmt formatCode="General" sourceLinked="1"/>
        <c:majorTickMark val="out"/>
        <c:minorTickMark val="none"/>
        <c:tickLblPos val="nextTo"/>
        <c:crossAx val="82376576"/>
        <c:crosses val="autoZero"/>
        <c:auto val="1"/>
        <c:lblAlgn val="ctr"/>
        <c:lblOffset val="100"/>
        <c:noMultiLvlLbl val="0"/>
      </c:catAx>
      <c:valAx>
        <c:axId val="82376576"/>
        <c:scaling>
          <c:orientation val="minMax"/>
          <c:max val="1"/>
          <c:min val="0.4"/>
        </c:scaling>
        <c:delete val="0"/>
        <c:axPos val="l"/>
        <c:majorGridlines/>
        <c:numFmt formatCode="0%" sourceLinked="1"/>
        <c:majorTickMark val="out"/>
        <c:minorTickMark val="none"/>
        <c:tickLblPos val="nextTo"/>
        <c:crossAx val="823750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'2'!$B$24:$D$24</c:f>
              <c:strCache>
                <c:ptCount val="3"/>
                <c:pt idx="0">
                  <c:v>First</c:v>
                </c:pt>
                <c:pt idx="1">
                  <c:v>Second</c:v>
                </c:pt>
                <c:pt idx="2">
                  <c:v>Third</c:v>
                </c:pt>
              </c:strCache>
            </c:strRef>
          </c:cat>
          <c:val>
            <c:numRef>
              <c:f>'2'!$B$25:$D$25</c:f>
              <c:numCache>
                <c:formatCode>0</c:formatCode>
                <c:ptCount val="3"/>
                <c:pt idx="0">
                  <c:v>0</c:v>
                </c:pt>
                <c:pt idx="1">
                  <c:v>0</c:v>
                </c:pt>
                <c:pt idx="2">
                  <c:v>0</c:v>
                </c:pt>
              </c:numCache>
            </c:numRef>
          </c:val>
          <c:extLst>
            <c:ext xmlns:c16="http://schemas.microsoft.com/office/drawing/2014/chart" uri="{C3380CC4-5D6E-409C-BE32-E72D297353CC}">
              <c16:uniqueId val="{00000000-5DD3-4B4C-A433-F1B7460F7F1C}"/>
            </c:ext>
          </c:extLst>
        </c:ser>
        <c:ser>
          <c:idx val="1"/>
          <c:order val="3"/>
          <c:spPr>
            <a:solidFill>
              <a:schemeClr val="bg1">
                <a:lumMod val="65000"/>
              </a:schemeClr>
            </a:solidFill>
            <a:ln w="9525">
              <a:solidFill>
                <a:schemeClr val="tx1"/>
              </a:solidFill>
            </a:ln>
          </c:spPr>
          <c:invertIfNegative val="0"/>
          <c:cat>
            <c:strRef>
              <c:f>'2'!$B$24:$D$24</c:f>
              <c:strCache>
                <c:ptCount val="3"/>
                <c:pt idx="0">
                  <c:v>First</c:v>
                </c:pt>
                <c:pt idx="1">
                  <c:v>Second</c:v>
                </c:pt>
                <c:pt idx="2">
                  <c:v>Third</c:v>
                </c:pt>
              </c:strCache>
            </c:strRef>
          </c:cat>
          <c:val>
            <c:numRef>
              <c:f>'2'!$B$26:$D$26</c:f>
              <c:numCache>
                <c:formatCode>0</c:formatCode>
                <c:ptCount val="3"/>
                <c:pt idx="0">
                  <c:v>0</c:v>
                </c:pt>
                <c:pt idx="1">
                  <c:v>0</c:v>
                </c:pt>
                <c:pt idx="2">
                  <c:v>0</c:v>
                </c:pt>
              </c:numCache>
            </c:numRef>
          </c:val>
          <c:extLst>
            <c:ext xmlns:c16="http://schemas.microsoft.com/office/drawing/2014/chart" uri="{C3380CC4-5D6E-409C-BE32-E72D297353CC}">
              <c16:uniqueId val="{00000001-5DD3-4B4C-A433-F1B7460F7F1C}"/>
            </c:ext>
          </c:extLst>
        </c:ser>
        <c:dLbls>
          <c:showLegendKey val="0"/>
          <c:showVal val="0"/>
          <c:showCatName val="0"/>
          <c:showSerName val="0"/>
          <c:showPercent val="0"/>
          <c:showBubbleSize val="0"/>
        </c:dLbls>
        <c:gapWidth val="150"/>
        <c:axId val="82431360"/>
        <c:axId val="8243724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'2'!$B$27:$D$27</c:f>
              <c:numCache>
                <c:formatCode>0</c:formatCode>
                <c:ptCount val="3"/>
                <c:pt idx="0">
                  <c:v>0</c:v>
                </c:pt>
                <c:pt idx="1">
                  <c:v>0</c:v>
                </c:pt>
                <c:pt idx="2">
                  <c:v>0</c:v>
                </c:pt>
              </c:numCache>
            </c:numRef>
          </c:val>
          <c:smooth val="0"/>
          <c:extLst>
            <c:ext xmlns:c16="http://schemas.microsoft.com/office/drawing/2014/chart" uri="{C3380CC4-5D6E-409C-BE32-E72D297353CC}">
              <c16:uniqueId val="{00000002-5DD3-4B4C-A433-F1B7460F7F1C}"/>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'2'!$B$28:$D$28</c:f>
              <c:numCache>
                <c:formatCode>0</c:formatCode>
                <c:ptCount val="3"/>
                <c:pt idx="0">
                  <c:v>0</c:v>
                </c:pt>
                <c:pt idx="1">
                  <c:v>0</c:v>
                </c:pt>
                <c:pt idx="2">
                  <c:v>0</c:v>
                </c:pt>
              </c:numCache>
            </c:numRef>
          </c:val>
          <c:smooth val="0"/>
          <c:extLst>
            <c:ext xmlns:c16="http://schemas.microsoft.com/office/drawing/2014/chart" uri="{C3380CC4-5D6E-409C-BE32-E72D297353CC}">
              <c16:uniqueId val="{00000003-5DD3-4B4C-A433-F1B7460F7F1C}"/>
            </c:ext>
          </c:extLst>
        </c:ser>
        <c:dLbls>
          <c:showLegendKey val="0"/>
          <c:showVal val="0"/>
          <c:showCatName val="0"/>
          <c:showSerName val="0"/>
          <c:showPercent val="0"/>
          <c:showBubbleSize val="0"/>
        </c:dLbls>
        <c:marker val="1"/>
        <c:smooth val="0"/>
        <c:axId val="82431360"/>
        <c:axId val="82437248"/>
      </c:lineChart>
      <c:catAx>
        <c:axId val="82431360"/>
        <c:scaling>
          <c:orientation val="minMax"/>
        </c:scaling>
        <c:delete val="0"/>
        <c:axPos val="b"/>
        <c:numFmt formatCode="General" sourceLinked="1"/>
        <c:majorTickMark val="out"/>
        <c:minorTickMark val="none"/>
        <c:tickLblPos val="nextTo"/>
        <c:crossAx val="82437248"/>
        <c:crosses val="autoZero"/>
        <c:auto val="1"/>
        <c:lblAlgn val="ctr"/>
        <c:lblOffset val="100"/>
        <c:noMultiLvlLbl val="0"/>
      </c:catAx>
      <c:valAx>
        <c:axId val="82437248"/>
        <c:scaling>
          <c:orientation val="minMax"/>
        </c:scaling>
        <c:delete val="0"/>
        <c:axPos val="l"/>
        <c:majorGridlines/>
        <c:numFmt formatCode="0" sourceLinked="1"/>
        <c:majorTickMark val="out"/>
        <c:minorTickMark val="none"/>
        <c:tickLblPos val="nextTo"/>
        <c:crossAx val="824313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'2'!$K$25:$M$25</c:f>
              <c:numCache>
                <c:formatCode>0</c:formatCode>
                <c:ptCount val="3"/>
                <c:pt idx="0">
                  <c:v>0</c:v>
                </c:pt>
                <c:pt idx="1">
                  <c:v>0</c:v>
                </c:pt>
                <c:pt idx="2">
                  <c:v>0</c:v>
                </c:pt>
              </c:numCache>
            </c:numRef>
          </c:val>
          <c:extLst>
            <c:ext xmlns:c16="http://schemas.microsoft.com/office/drawing/2014/chart" uri="{C3380CC4-5D6E-409C-BE32-E72D297353CC}">
              <c16:uniqueId val="{00000000-A4A8-4C52-B41A-59F505355CF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'2'!$K$26:$M$26</c:f>
              <c:numCache>
                <c:formatCode>0</c:formatCode>
                <c:ptCount val="3"/>
                <c:pt idx="0">
                  <c:v>0</c:v>
                </c:pt>
                <c:pt idx="1">
                  <c:v>0</c:v>
                </c:pt>
                <c:pt idx="2">
                  <c:v>0</c:v>
                </c:pt>
              </c:numCache>
            </c:numRef>
          </c:val>
          <c:extLst>
            <c:ext xmlns:c16="http://schemas.microsoft.com/office/drawing/2014/chart" uri="{C3380CC4-5D6E-409C-BE32-E72D297353CC}">
              <c16:uniqueId val="{00000001-A4A8-4C52-B41A-59F505355CF8}"/>
            </c:ext>
          </c:extLst>
        </c:ser>
        <c:dLbls>
          <c:showLegendKey val="0"/>
          <c:showVal val="0"/>
          <c:showCatName val="0"/>
          <c:showSerName val="0"/>
          <c:showPercent val="0"/>
          <c:showBubbleSize val="0"/>
        </c:dLbls>
        <c:gapWidth val="150"/>
        <c:axId val="82471552"/>
        <c:axId val="824733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'2'!$K$27:$M$27</c:f>
              <c:numCache>
                <c:formatCode>0</c:formatCode>
                <c:ptCount val="3"/>
                <c:pt idx="0">
                  <c:v>0</c:v>
                </c:pt>
                <c:pt idx="1">
                  <c:v>0</c:v>
                </c:pt>
                <c:pt idx="2">
                  <c:v>0</c:v>
                </c:pt>
              </c:numCache>
            </c:numRef>
          </c:val>
          <c:smooth val="0"/>
          <c:extLst>
            <c:ext xmlns:c16="http://schemas.microsoft.com/office/drawing/2014/chart" uri="{C3380CC4-5D6E-409C-BE32-E72D297353CC}">
              <c16:uniqueId val="{00000002-A4A8-4C52-B41A-59F505355CF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'2'!$K$28:$M$28</c:f>
              <c:numCache>
                <c:formatCode>0</c:formatCode>
                <c:ptCount val="3"/>
                <c:pt idx="0">
                  <c:v>0</c:v>
                </c:pt>
                <c:pt idx="1">
                  <c:v>0</c:v>
                </c:pt>
                <c:pt idx="2">
                  <c:v>0</c:v>
                </c:pt>
              </c:numCache>
            </c:numRef>
          </c:val>
          <c:smooth val="0"/>
          <c:extLst>
            <c:ext xmlns:c16="http://schemas.microsoft.com/office/drawing/2014/chart" uri="{C3380CC4-5D6E-409C-BE32-E72D297353CC}">
              <c16:uniqueId val="{00000003-A4A8-4C52-B41A-59F505355CF8}"/>
            </c:ext>
          </c:extLst>
        </c:ser>
        <c:dLbls>
          <c:showLegendKey val="0"/>
          <c:showVal val="0"/>
          <c:showCatName val="0"/>
          <c:showSerName val="0"/>
          <c:showPercent val="0"/>
          <c:showBubbleSize val="0"/>
        </c:dLbls>
        <c:marker val="1"/>
        <c:smooth val="0"/>
        <c:axId val="82471552"/>
        <c:axId val="82473344"/>
      </c:lineChart>
      <c:catAx>
        <c:axId val="82471552"/>
        <c:scaling>
          <c:orientation val="minMax"/>
        </c:scaling>
        <c:delete val="0"/>
        <c:axPos val="b"/>
        <c:numFmt formatCode="General" sourceLinked="1"/>
        <c:majorTickMark val="out"/>
        <c:minorTickMark val="none"/>
        <c:tickLblPos val="nextTo"/>
        <c:crossAx val="82473344"/>
        <c:crosses val="autoZero"/>
        <c:auto val="1"/>
        <c:lblAlgn val="ctr"/>
        <c:lblOffset val="100"/>
        <c:noMultiLvlLbl val="0"/>
      </c:catAx>
      <c:valAx>
        <c:axId val="82473344"/>
        <c:scaling>
          <c:orientation val="minMax"/>
        </c:scaling>
        <c:delete val="0"/>
        <c:axPos val="l"/>
        <c:majorGridlines/>
        <c:numFmt formatCode="0" sourceLinked="1"/>
        <c:majorTickMark val="out"/>
        <c:minorTickMark val="none"/>
        <c:tickLblPos val="nextTo"/>
        <c:crossAx val="824715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'2'!$T$12:$V$12</c:f>
              <c:numCache>
                <c:formatCode>0</c:formatCode>
                <c:ptCount val="3"/>
                <c:pt idx="0">
                  <c:v>0</c:v>
                </c:pt>
                <c:pt idx="1">
                  <c:v>0</c:v>
                </c:pt>
                <c:pt idx="2">
                  <c:v>0</c:v>
                </c:pt>
              </c:numCache>
            </c:numRef>
          </c:val>
          <c:extLst>
            <c:ext xmlns:c16="http://schemas.microsoft.com/office/drawing/2014/chart" uri="{C3380CC4-5D6E-409C-BE32-E72D297353CC}">
              <c16:uniqueId val="{00000000-5B10-4829-9EF8-EA962F0A1CB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'2'!$T$13:$V$13</c:f>
              <c:numCache>
                <c:formatCode>0</c:formatCode>
                <c:ptCount val="3"/>
                <c:pt idx="0">
                  <c:v>0</c:v>
                </c:pt>
                <c:pt idx="1">
                  <c:v>0</c:v>
                </c:pt>
                <c:pt idx="2">
                  <c:v>0</c:v>
                </c:pt>
              </c:numCache>
            </c:numRef>
          </c:val>
          <c:extLst>
            <c:ext xmlns:c16="http://schemas.microsoft.com/office/drawing/2014/chart" uri="{C3380CC4-5D6E-409C-BE32-E72D297353CC}">
              <c16:uniqueId val="{00000001-5B10-4829-9EF8-EA962F0A1CB2}"/>
            </c:ext>
          </c:extLst>
        </c:ser>
        <c:dLbls>
          <c:showLegendKey val="0"/>
          <c:showVal val="0"/>
          <c:showCatName val="0"/>
          <c:showSerName val="0"/>
          <c:showPercent val="0"/>
          <c:showBubbleSize val="0"/>
        </c:dLbls>
        <c:gapWidth val="150"/>
        <c:axId val="82499456"/>
        <c:axId val="8250099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'2'!$T$14:$V$14</c:f>
              <c:numCache>
                <c:formatCode>0</c:formatCode>
                <c:ptCount val="3"/>
                <c:pt idx="0">
                  <c:v>0</c:v>
                </c:pt>
                <c:pt idx="1">
                  <c:v>0</c:v>
                </c:pt>
                <c:pt idx="2">
                  <c:v>0</c:v>
                </c:pt>
              </c:numCache>
            </c:numRef>
          </c:val>
          <c:smooth val="0"/>
          <c:extLst>
            <c:ext xmlns:c16="http://schemas.microsoft.com/office/drawing/2014/chart" uri="{C3380CC4-5D6E-409C-BE32-E72D297353CC}">
              <c16:uniqueId val="{00000002-5B10-4829-9EF8-EA962F0A1CB2}"/>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'2'!$T$15:$V$15</c:f>
              <c:numCache>
                <c:formatCode>0</c:formatCode>
                <c:ptCount val="3"/>
                <c:pt idx="0">
                  <c:v>0</c:v>
                </c:pt>
                <c:pt idx="1">
                  <c:v>0</c:v>
                </c:pt>
                <c:pt idx="2">
                  <c:v>0</c:v>
                </c:pt>
              </c:numCache>
            </c:numRef>
          </c:val>
          <c:smooth val="0"/>
          <c:extLst>
            <c:ext xmlns:c16="http://schemas.microsoft.com/office/drawing/2014/chart" uri="{C3380CC4-5D6E-409C-BE32-E72D297353CC}">
              <c16:uniqueId val="{00000003-5B10-4829-9EF8-EA962F0A1CB2}"/>
            </c:ext>
          </c:extLst>
        </c:ser>
        <c:dLbls>
          <c:showLegendKey val="0"/>
          <c:showVal val="0"/>
          <c:showCatName val="0"/>
          <c:showSerName val="0"/>
          <c:showPercent val="0"/>
          <c:showBubbleSize val="0"/>
        </c:dLbls>
        <c:marker val="1"/>
        <c:smooth val="0"/>
        <c:axId val="82499456"/>
        <c:axId val="82500992"/>
      </c:lineChart>
      <c:catAx>
        <c:axId val="82499456"/>
        <c:scaling>
          <c:orientation val="minMax"/>
        </c:scaling>
        <c:delete val="0"/>
        <c:axPos val="b"/>
        <c:numFmt formatCode="General" sourceLinked="1"/>
        <c:majorTickMark val="out"/>
        <c:minorTickMark val="none"/>
        <c:tickLblPos val="nextTo"/>
        <c:crossAx val="82500992"/>
        <c:crosses val="autoZero"/>
        <c:auto val="1"/>
        <c:lblAlgn val="ctr"/>
        <c:lblOffset val="100"/>
        <c:noMultiLvlLbl val="0"/>
      </c:catAx>
      <c:valAx>
        <c:axId val="82500992"/>
        <c:scaling>
          <c:orientation val="minMax"/>
        </c:scaling>
        <c:delete val="0"/>
        <c:axPos val="l"/>
        <c:majorGridlines/>
        <c:numFmt formatCode="0" sourceLinked="1"/>
        <c:majorTickMark val="out"/>
        <c:minorTickMark val="none"/>
        <c:tickLblPos val="nextTo"/>
        <c:crossAx val="82499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'2'!$T$38:$V$38</c:f>
              <c:numCache>
                <c:formatCode>0</c:formatCode>
                <c:ptCount val="3"/>
                <c:pt idx="0">
                  <c:v>0</c:v>
                </c:pt>
                <c:pt idx="1">
                  <c:v>0</c:v>
                </c:pt>
                <c:pt idx="2">
                  <c:v>0</c:v>
                </c:pt>
              </c:numCache>
            </c:numRef>
          </c:val>
          <c:extLst>
            <c:ext xmlns:c16="http://schemas.microsoft.com/office/drawing/2014/chart" uri="{C3380CC4-5D6E-409C-BE32-E72D297353CC}">
              <c16:uniqueId val="{00000000-2F04-4262-B208-7F96F350F29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2F04-4262-B208-7F96F350F29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2F04-4262-B208-7F96F350F295}"/>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2F04-4262-B208-7F96F350F29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6DE-430B-A583-BE6EFE95B19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6DE-430B-A583-BE6EFE95B198}"/>
            </c:ext>
          </c:extLst>
        </c:ser>
        <c:dLbls>
          <c:showLegendKey val="0"/>
          <c:showVal val="0"/>
          <c:showCatName val="0"/>
          <c:showSerName val="0"/>
          <c:showPercent val="0"/>
          <c:showBubbleSize val="0"/>
        </c:dLbls>
        <c:gapWidth val="150"/>
        <c:axId val="84839424"/>
        <c:axId val="84845312"/>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66DE-430B-A583-BE6EFE95B198}"/>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6DE-430B-A583-BE6EFE95B198}"/>
            </c:ext>
          </c:extLst>
        </c:ser>
        <c:dLbls>
          <c:showLegendKey val="0"/>
          <c:showVal val="0"/>
          <c:showCatName val="0"/>
          <c:showSerName val="0"/>
          <c:showPercent val="0"/>
          <c:showBubbleSize val="0"/>
        </c:dLbls>
        <c:marker val="1"/>
        <c:smooth val="0"/>
        <c:axId val="84839424"/>
        <c:axId val="84845312"/>
      </c:lineChart>
      <c:catAx>
        <c:axId val="84839424"/>
        <c:scaling>
          <c:orientation val="minMax"/>
        </c:scaling>
        <c:delete val="0"/>
        <c:axPos val="b"/>
        <c:numFmt formatCode="General" sourceLinked="1"/>
        <c:majorTickMark val="out"/>
        <c:minorTickMark val="none"/>
        <c:tickLblPos val="nextTo"/>
        <c:crossAx val="84845312"/>
        <c:crosses val="autoZero"/>
        <c:auto val="1"/>
        <c:lblAlgn val="ctr"/>
        <c:lblOffset val="100"/>
        <c:noMultiLvlLbl val="0"/>
      </c:catAx>
      <c:valAx>
        <c:axId val="84845312"/>
        <c:scaling>
          <c:orientation val="minMax"/>
        </c:scaling>
        <c:delete val="0"/>
        <c:axPos val="l"/>
        <c:majorGridlines/>
        <c:numFmt formatCode="0.0" sourceLinked="1"/>
        <c:majorTickMark val="out"/>
        <c:minorTickMark val="none"/>
        <c:tickLblPos val="nextTo"/>
        <c:crossAx val="848394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C49-43D8-85C6-9B6EDE12741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C49-43D8-85C6-9B6EDE127412}"/>
            </c:ext>
          </c:extLst>
        </c:ser>
        <c:dLbls>
          <c:showLegendKey val="0"/>
          <c:showVal val="0"/>
          <c:showCatName val="0"/>
          <c:showSerName val="0"/>
          <c:showPercent val="0"/>
          <c:showBubbleSize val="0"/>
        </c:dLbls>
        <c:gapWidth val="150"/>
        <c:axId val="84748928"/>
        <c:axId val="84758912"/>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C49-43D8-85C6-9B6EDE127412}"/>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C49-43D8-85C6-9B6EDE127412}"/>
            </c:ext>
          </c:extLst>
        </c:ser>
        <c:dLbls>
          <c:showLegendKey val="0"/>
          <c:showVal val="0"/>
          <c:showCatName val="0"/>
          <c:showSerName val="0"/>
          <c:showPercent val="0"/>
          <c:showBubbleSize val="0"/>
        </c:dLbls>
        <c:marker val="1"/>
        <c:smooth val="0"/>
        <c:axId val="84748928"/>
        <c:axId val="84758912"/>
      </c:lineChart>
      <c:catAx>
        <c:axId val="84748928"/>
        <c:scaling>
          <c:orientation val="minMax"/>
        </c:scaling>
        <c:delete val="0"/>
        <c:axPos val="b"/>
        <c:numFmt formatCode="General" sourceLinked="1"/>
        <c:majorTickMark val="out"/>
        <c:minorTickMark val="none"/>
        <c:tickLblPos val="nextTo"/>
        <c:crossAx val="84758912"/>
        <c:crosses val="autoZero"/>
        <c:auto val="1"/>
        <c:lblAlgn val="ctr"/>
        <c:lblOffset val="100"/>
        <c:noMultiLvlLbl val="0"/>
      </c:catAx>
      <c:valAx>
        <c:axId val="84758912"/>
        <c:scaling>
          <c:orientation val="minMax"/>
          <c:max val="70"/>
          <c:min val="10"/>
        </c:scaling>
        <c:delete val="0"/>
        <c:axPos val="l"/>
        <c:majorGridlines/>
        <c:numFmt formatCode="0" sourceLinked="1"/>
        <c:majorTickMark val="out"/>
        <c:minorTickMark val="none"/>
        <c:tickLblPos val="nextTo"/>
        <c:crossAx val="847489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DCE-491E-964F-27431726498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DCE-491E-964F-274317264988}"/>
            </c:ext>
          </c:extLst>
        </c:ser>
        <c:dLbls>
          <c:showLegendKey val="0"/>
          <c:showVal val="0"/>
          <c:showCatName val="0"/>
          <c:showSerName val="0"/>
          <c:showPercent val="0"/>
          <c:showBubbleSize val="0"/>
        </c:dLbls>
        <c:gapWidth val="150"/>
        <c:axId val="84801408"/>
        <c:axId val="84802944"/>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DCE-491E-964F-274317264988}"/>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DCE-491E-964F-274317264988}"/>
            </c:ext>
          </c:extLst>
        </c:ser>
        <c:dLbls>
          <c:showLegendKey val="0"/>
          <c:showVal val="0"/>
          <c:showCatName val="0"/>
          <c:showSerName val="0"/>
          <c:showPercent val="0"/>
          <c:showBubbleSize val="0"/>
        </c:dLbls>
        <c:marker val="1"/>
        <c:smooth val="0"/>
        <c:axId val="84801408"/>
        <c:axId val="84802944"/>
      </c:lineChart>
      <c:catAx>
        <c:axId val="84801408"/>
        <c:scaling>
          <c:orientation val="minMax"/>
        </c:scaling>
        <c:delete val="0"/>
        <c:axPos val="b"/>
        <c:numFmt formatCode="General" sourceLinked="1"/>
        <c:majorTickMark val="out"/>
        <c:minorTickMark val="none"/>
        <c:tickLblPos val="nextTo"/>
        <c:crossAx val="84802944"/>
        <c:crosses val="autoZero"/>
        <c:auto val="1"/>
        <c:lblAlgn val="ctr"/>
        <c:lblOffset val="100"/>
        <c:noMultiLvlLbl val="0"/>
      </c:catAx>
      <c:valAx>
        <c:axId val="84802944"/>
        <c:scaling>
          <c:orientation val="minMax"/>
          <c:max val="1"/>
        </c:scaling>
        <c:delete val="0"/>
        <c:axPos val="l"/>
        <c:majorGridlines/>
        <c:numFmt formatCode="0.0%" sourceLinked="1"/>
        <c:majorTickMark val="out"/>
        <c:minorTickMark val="none"/>
        <c:tickLblPos val="nextTo"/>
        <c:crossAx val="84801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A7D-4BC7-B7BE-20D5C582E05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A7D-4BC7-B7BE-20D5C582E05B}"/>
            </c:ext>
          </c:extLst>
        </c:ser>
        <c:dLbls>
          <c:showLegendKey val="0"/>
          <c:showVal val="0"/>
          <c:showCatName val="0"/>
          <c:showSerName val="0"/>
          <c:showPercent val="0"/>
          <c:showBubbleSize val="0"/>
        </c:dLbls>
        <c:gapWidth val="150"/>
        <c:axId val="84706432"/>
        <c:axId val="84707968"/>
      </c:barChart>
      <c:lineChart>
        <c:grouping val="standard"/>
        <c:varyColors val="0"/>
        <c:ser>
          <c:idx val="2"/>
          <c:order val="2"/>
          <c:spPr>
            <a:ln w="22225">
              <a:solidFill>
                <a:srgbClr val="FF0000"/>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A7D-4BC7-B7BE-20D5C582E05B}"/>
            </c:ext>
          </c:extLst>
        </c:ser>
        <c:ser>
          <c:idx val="3"/>
          <c:order val="3"/>
          <c:spPr>
            <a:ln w="22225">
              <a:solidFill>
                <a:schemeClr val="tx2">
                  <a:lumMod val="75000"/>
                </a:schemeClr>
              </a:solidFill>
              <a:prstDash val="dash"/>
            </a:ln>
          </c:spPr>
          <c:marker>
            <c:symbol val="none"/>
          </c:marker>
          <c:cat>
            <c:strRef>
              <c:f>'3'!$A$8:$H$8</c:f>
              <c:strCache>
                <c:ptCount val="8"/>
                <c:pt idx="0">
                  <c:v>Aug</c:v>
                </c:pt>
                <c:pt idx="1">
                  <c:v>Sep</c:v>
                </c:pt>
                <c:pt idx="2">
                  <c:v>Oct</c:v>
                </c:pt>
                <c:pt idx="3">
                  <c:v>Nov</c:v>
                </c:pt>
                <c:pt idx="4">
                  <c:v>Jan</c:v>
                </c:pt>
                <c:pt idx="5">
                  <c:v>Feb</c:v>
                </c:pt>
                <c:pt idx="6">
                  <c:v>Mar</c:v>
                </c:pt>
                <c:pt idx="7">
                  <c:v>Apr</c:v>
                </c:pt>
              </c:strCache>
            </c:strRef>
          </c:cat>
          <c:val>
            <c:numRef>
              <c:f>'3'!$A$37:$H$37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A7D-4BC7-B7BE-20D5C582E05B}"/>
            </c:ext>
          </c:extLst>
        </c:ser>
        <c:dLbls>
          <c:showLegendKey val="0"/>
          <c:showVal val="0"/>
          <c:showCatName val="0"/>
          <c:showSerName val="0"/>
          <c:showPercent val="0"/>
          <c:showBubbleSize val="0"/>
        </c:dLbls>
        <c:marker val="1"/>
        <c:smooth val="0"/>
        <c:axId val="84706432"/>
        <c:axId val="84707968"/>
      </c:lineChart>
      <c:catAx>
        <c:axId val="84706432"/>
        <c:scaling>
          <c:orientation val="minMax"/>
        </c:scaling>
        <c:delete val="0"/>
        <c:axPos val="b"/>
        <c:numFmt formatCode="General" sourceLinked="1"/>
        <c:majorTickMark val="out"/>
        <c:minorTickMark val="none"/>
        <c:tickLblPos val="nextTo"/>
        <c:crossAx val="84707968"/>
        <c:crosses val="autoZero"/>
        <c:auto val="1"/>
        <c:lblAlgn val="ctr"/>
        <c:lblOffset val="100"/>
        <c:noMultiLvlLbl val="0"/>
      </c:catAx>
      <c:valAx>
        <c:axId val="84707968"/>
        <c:scaling>
          <c:orientation val="minMax"/>
          <c:max val="1"/>
        </c:scaling>
        <c:delete val="0"/>
        <c:axPos val="l"/>
        <c:majorGridlines/>
        <c:numFmt formatCode="0.0%" sourceLinked="1"/>
        <c:majorTickMark val="out"/>
        <c:minorTickMark val="none"/>
        <c:tickLblPos val="nextTo"/>
        <c:crossAx val="847064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'3'!$J$34:$P$34</c:f>
              <c:strCache>
                <c:ptCount val="7"/>
                <c:pt idx="0">
                  <c:v>GP 1</c:v>
                </c:pt>
                <c:pt idx="1">
                  <c:v>GP 2</c:v>
                </c:pt>
                <c:pt idx="2">
                  <c:v>GP 3</c:v>
                </c:pt>
                <c:pt idx="3">
                  <c:v>GP 4</c:v>
                </c:pt>
                <c:pt idx="4">
                  <c:v>GP 5</c:v>
                </c:pt>
                <c:pt idx="5">
                  <c:v>GP 6</c:v>
                </c:pt>
                <c:pt idx="6">
                  <c:v>AVE</c:v>
                </c:pt>
              </c:strCache>
            </c:strRef>
          </c:cat>
          <c:val>
            <c:numRef>
              <c:f>'3'!$J$35:$P$35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63E-4019-9814-261C765268A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'3'!$J$34:$P$34</c:f>
              <c:strCache>
                <c:ptCount val="7"/>
                <c:pt idx="0">
                  <c:v>GP 1</c:v>
                </c:pt>
                <c:pt idx="1">
                  <c:v>GP 2</c:v>
                </c:pt>
                <c:pt idx="2">
                  <c:v>GP 3</c:v>
                </c:pt>
                <c:pt idx="3">
                  <c:v>GP 4</c:v>
                </c:pt>
                <c:pt idx="4">
                  <c:v>GP 5</c:v>
                </c:pt>
                <c:pt idx="5">
                  <c:v>GP 6</c:v>
                </c:pt>
                <c:pt idx="6">
                  <c:v>AVE</c:v>
                </c:pt>
              </c:strCache>
            </c:strRef>
          </c:cat>
          <c:val>
            <c:numRef>
              <c:f>'3'!$J$40:$P$40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63E-4019-9814-261C765268A0}"/>
            </c:ext>
          </c:extLst>
        </c:ser>
        <c:dLbls>
          <c:showLegendKey val="0"/>
          <c:showVal val="0"/>
          <c:showCatName val="0"/>
          <c:showSerName val="0"/>
          <c:showPercent val="0"/>
          <c:showBubbleSize val="0"/>
        </c:dLbls>
        <c:gapWidth val="150"/>
        <c:axId val="84894080"/>
        <c:axId val="84895616"/>
      </c:barChart>
      <c:lineChart>
        <c:grouping val="standard"/>
        <c:varyColors val="0"/>
        <c:ser>
          <c:idx val="2"/>
          <c:order val="2"/>
          <c:spPr>
            <a:ln w="22225">
              <a:solidFill>
                <a:srgbClr val="FF0000"/>
              </a:solidFill>
              <a:prstDash val="dash"/>
            </a:ln>
          </c:spPr>
          <c:marker>
            <c:symbol val="none"/>
          </c:marker>
          <c:cat>
            <c:strRef>
              <c:f>'3'!$J$34:$P$34</c:f>
              <c:strCache>
                <c:ptCount val="7"/>
                <c:pt idx="0">
                  <c:v>GP 1</c:v>
                </c:pt>
                <c:pt idx="1">
                  <c:v>GP 2</c:v>
                </c:pt>
                <c:pt idx="2">
                  <c:v>GP 3</c:v>
                </c:pt>
                <c:pt idx="3">
                  <c:v>GP 4</c:v>
                </c:pt>
                <c:pt idx="4">
                  <c:v>GP 5</c:v>
                </c:pt>
                <c:pt idx="5">
                  <c:v>GP 6</c:v>
                </c:pt>
                <c:pt idx="6">
                  <c:v>AVE</c:v>
                </c:pt>
              </c:strCache>
            </c:strRef>
          </c:cat>
          <c:val>
            <c:numRef>
              <c:f>'3'!$J$38:$P$38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963E-4019-9814-261C765268A0}"/>
            </c:ext>
          </c:extLst>
        </c:ser>
        <c:ser>
          <c:idx val="3"/>
          <c:order val="3"/>
          <c:spPr>
            <a:ln w="22225">
              <a:solidFill>
                <a:schemeClr val="tx2">
                  <a:lumMod val="75000"/>
                </a:schemeClr>
              </a:solidFill>
              <a:prstDash val="dash"/>
            </a:ln>
          </c:spPr>
          <c:marker>
            <c:symbol val="none"/>
          </c:marker>
          <c:cat>
            <c:strRef>
              <c:f>'3'!$J$34:$P$34</c:f>
              <c:strCache>
                <c:ptCount val="7"/>
                <c:pt idx="0">
                  <c:v>GP 1</c:v>
                </c:pt>
                <c:pt idx="1">
                  <c:v>GP 2</c:v>
                </c:pt>
                <c:pt idx="2">
                  <c:v>GP 3</c:v>
                </c:pt>
                <c:pt idx="3">
                  <c:v>GP 4</c:v>
                </c:pt>
                <c:pt idx="4">
                  <c:v>GP 5</c:v>
                </c:pt>
                <c:pt idx="5">
                  <c:v>GP 6</c:v>
                </c:pt>
                <c:pt idx="6">
                  <c:v>AVE</c:v>
                </c:pt>
              </c:strCache>
            </c:strRef>
          </c:cat>
          <c:val>
            <c:numRef>
              <c:f>'3'!$J$37:$P$37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963E-4019-9814-261C765268A0}"/>
            </c:ext>
          </c:extLst>
        </c:ser>
        <c:dLbls>
          <c:showLegendKey val="0"/>
          <c:showVal val="0"/>
          <c:showCatName val="0"/>
          <c:showSerName val="0"/>
          <c:showPercent val="0"/>
          <c:showBubbleSize val="0"/>
        </c:dLbls>
        <c:marker val="1"/>
        <c:smooth val="0"/>
        <c:axId val="84894080"/>
        <c:axId val="84895616"/>
      </c:lineChart>
      <c:catAx>
        <c:axId val="84894080"/>
        <c:scaling>
          <c:orientation val="minMax"/>
        </c:scaling>
        <c:delete val="0"/>
        <c:axPos val="b"/>
        <c:numFmt formatCode="General" sourceLinked="1"/>
        <c:majorTickMark val="out"/>
        <c:minorTickMark val="none"/>
        <c:tickLblPos val="nextTo"/>
        <c:crossAx val="84895616"/>
        <c:crosses val="autoZero"/>
        <c:auto val="1"/>
        <c:lblAlgn val="ctr"/>
        <c:lblOffset val="100"/>
        <c:noMultiLvlLbl val="0"/>
      </c:catAx>
      <c:valAx>
        <c:axId val="84895616"/>
        <c:scaling>
          <c:orientation val="minMax"/>
          <c:max val="1"/>
          <c:min val="0.4"/>
        </c:scaling>
        <c:delete val="0"/>
        <c:axPos val="l"/>
        <c:majorGridlines/>
        <c:numFmt formatCode="0%" sourceLinked="1"/>
        <c:majorTickMark val="out"/>
        <c:minorTickMark val="none"/>
        <c:tickLblPos val="nextTo"/>
        <c:crossAx val="84894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'3'!$B$24:$E$24</c:f>
              <c:strCache>
                <c:ptCount val="3"/>
                <c:pt idx="0">
                  <c:v>First</c:v>
                </c:pt>
                <c:pt idx="1">
                  <c:v>Second</c:v>
                </c:pt>
                <c:pt idx="2">
                  <c:v>Third</c:v>
                </c:pt>
              </c:strCache>
            </c:strRef>
          </c:cat>
          <c:val>
            <c:numRef>
              <c:f>'3'!$B$25:$D$25</c:f>
              <c:numCache>
                <c:formatCode>0</c:formatCode>
                <c:ptCount val="3"/>
                <c:pt idx="0">
                  <c:v>0</c:v>
                </c:pt>
                <c:pt idx="1">
                  <c:v>0</c:v>
                </c:pt>
                <c:pt idx="2">
                  <c:v>0</c:v>
                </c:pt>
              </c:numCache>
            </c:numRef>
          </c:val>
          <c:extLst>
            <c:ext xmlns:c16="http://schemas.microsoft.com/office/drawing/2014/chart" uri="{C3380CC4-5D6E-409C-BE32-E72D297353CC}">
              <c16:uniqueId val="{00000000-7C56-43BD-91AC-68B559350489}"/>
            </c:ext>
          </c:extLst>
        </c:ser>
        <c:ser>
          <c:idx val="1"/>
          <c:order val="3"/>
          <c:spPr>
            <a:solidFill>
              <a:schemeClr val="bg1">
                <a:lumMod val="65000"/>
              </a:schemeClr>
            </a:solidFill>
            <a:ln w="9525">
              <a:solidFill>
                <a:schemeClr val="tx1"/>
              </a:solidFill>
            </a:ln>
          </c:spPr>
          <c:invertIfNegative val="0"/>
          <c:cat>
            <c:strRef>
              <c:f>'3'!$B$24:$E$24</c:f>
              <c:strCache>
                <c:ptCount val="3"/>
                <c:pt idx="0">
                  <c:v>First</c:v>
                </c:pt>
                <c:pt idx="1">
                  <c:v>Second</c:v>
                </c:pt>
                <c:pt idx="2">
                  <c:v>Third</c:v>
                </c:pt>
              </c:strCache>
            </c:strRef>
          </c:cat>
          <c:val>
            <c:numRef>
              <c:f>'3'!$B$26:$D$26</c:f>
              <c:numCache>
                <c:formatCode>0</c:formatCode>
                <c:ptCount val="3"/>
                <c:pt idx="0">
                  <c:v>0</c:v>
                </c:pt>
                <c:pt idx="1">
                  <c:v>0</c:v>
                </c:pt>
                <c:pt idx="2">
                  <c:v>0</c:v>
                </c:pt>
              </c:numCache>
            </c:numRef>
          </c:val>
          <c:extLst>
            <c:ext xmlns:c16="http://schemas.microsoft.com/office/drawing/2014/chart" uri="{C3380CC4-5D6E-409C-BE32-E72D297353CC}">
              <c16:uniqueId val="{00000001-7C56-43BD-91AC-68B559350489}"/>
            </c:ext>
          </c:extLst>
        </c:ser>
        <c:dLbls>
          <c:showLegendKey val="0"/>
          <c:showVal val="0"/>
          <c:showCatName val="0"/>
          <c:showSerName val="0"/>
          <c:showPercent val="0"/>
          <c:showBubbleSize val="0"/>
        </c:dLbls>
        <c:gapWidth val="150"/>
        <c:axId val="84925824"/>
        <c:axId val="8493990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'3'!$B$27:$D$27</c:f>
              <c:numCache>
                <c:formatCode>0</c:formatCode>
                <c:ptCount val="3"/>
                <c:pt idx="0">
                  <c:v>0</c:v>
                </c:pt>
                <c:pt idx="1">
                  <c:v>0</c:v>
                </c:pt>
                <c:pt idx="2">
                  <c:v>0</c:v>
                </c:pt>
              </c:numCache>
            </c:numRef>
          </c:val>
          <c:smooth val="0"/>
          <c:extLst>
            <c:ext xmlns:c16="http://schemas.microsoft.com/office/drawing/2014/chart" uri="{C3380CC4-5D6E-409C-BE32-E72D297353CC}">
              <c16:uniqueId val="{00000002-7C56-43BD-91AC-68B55935048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'3'!$B$28:$D$28</c:f>
              <c:numCache>
                <c:formatCode>0</c:formatCode>
                <c:ptCount val="3"/>
                <c:pt idx="0">
                  <c:v>0</c:v>
                </c:pt>
                <c:pt idx="1">
                  <c:v>0</c:v>
                </c:pt>
                <c:pt idx="2">
                  <c:v>0</c:v>
                </c:pt>
              </c:numCache>
            </c:numRef>
          </c:val>
          <c:smooth val="0"/>
          <c:extLst>
            <c:ext xmlns:c16="http://schemas.microsoft.com/office/drawing/2014/chart" uri="{C3380CC4-5D6E-409C-BE32-E72D297353CC}">
              <c16:uniqueId val="{00000003-7C56-43BD-91AC-68B559350489}"/>
            </c:ext>
          </c:extLst>
        </c:ser>
        <c:dLbls>
          <c:showLegendKey val="0"/>
          <c:showVal val="0"/>
          <c:showCatName val="0"/>
          <c:showSerName val="0"/>
          <c:showPercent val="0"/>
          <c:showBubbleSize val="0"/>
        </c:dLbls>
        <c:marker val="1"/>
        <c:smooth val="0"/>
        <c:axId val="84925824"/>
        <c:axId val="84939904"/>
      </c:lineChart>
      <c:catAx>
        <c:axId val="84925824"/>
        <c:scaling>
          <c:orientation val="minMax"/>
        </c:scaling>
        <c:delete val="0"/>
        <c:axPos val="b"/>
        <c:numFmt formatCode="General" sourceLinked="1"/>
        <c:majorTickMark val="out"/>
        <c:minorTickMark val="none"/>
        <c:tickLblPos val="nextTo"/>
        <c:crossAx val="84939904"/>
        <c:crosses val="autoZero"/>
        <c:auto val="1"/>
        <c:lblAlgn val="ctr"/>
        <c:lblOffset val="100"/>
        <c:noMultiLvlLbl val="0"/>
      </c:catAx>
      <c:valAx>
        <c:axId val="84939904"/>
        <c:scaling>
          <c:orientation val="minMax"/>
        </c:scaling>
        <c:delete val="0"/>
        <c:axPos val="l"/>
        <c:majorGridlines/>
        <c:numFmt formatCode="0" sourceLinked="1"/>
        <c:majorTickMark val="out"/>
        <c:minorTickMark val="none"/>
        <c:tickLblPos val="nextTo"/>
        <c:crossAx val="84925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'3'!$K$25:$M$25</c:f>
              <c:numCache>
                <c:formatCode>0</c:formatCode>
                <c:ptCount val="3"/>
                <c:pt idx="0">
                  <c:v>0</c:v>
                </c:pt>
                <c:pt idx="1">
                  <c:v>0</c:v>
                </c:pt>
                <c:pt idx="2">
                  <c:v>0</c:v>
                </c:pt>
              </c:numCache>
            </c:numRef>
          </c:val>
          <c:extLst>
            <c:ext xmlns:c16="http://schemas.microsoft.com/office/drawing/2014/chart" uri="{C3380CC4-5D6E-409C-BE32-E72D297353CC}">
              <c16:uniqueId val="{00000000-81F2-4793-A68F-FE9F4B6675F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81F2-4793-A68F-FE9F4B6675F3}"/>
            </c:ext>
          </c:extLst>
        </c:ser>
        <c:dLbls>
          <c:showLegendKey val="0"/>
          <c:showVal val="0"/>
          <c:showCatName val="0"/>
          <c:showSerName val="0"/>
          <c:showPercent val="0"/>
          <c:showBubbleSize val="0"/>
        </c:dLbls>
        <c:gapWidth val="150"/>
        <c:axId val="84970112"/>
        <c:axId val="849800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81F2-4793-A68F-FE9F4B6675F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'3'!$K$28:$M$28</c:f>
              <c:numCache>
                <c:formatCode>0</c:formatCode>
                <c:ptCount val="3"/>
                <c:pt idx="0">
                  <c:v>0</c:v>
                </c:pt>
                <c:pt idx="1">
                  <c:v>0</c:v>
                </c:pt>
                <c:pt idx="2">
                  <c:v>0</c:v>
                </c:pt>
              </c:numCache>
            </c:numRef>
          </c:val>
          <c:smooth val="0"/>
          <c:extLst>
            <c:ext xmlns:c16="http://schemas.microsoft.com/office/drawing/2014/chart" uri="{C3380CC4-5D6E-409C-BE32-E72D297353CC}">
              <c16:uniqueId val="{00000003-81F2-4793-A68F-FE9F4B6675F3}"/>
            </c:ext>
          </c:extLst>
        </c:ser>
        <c:dLbls>
          <c:showLegendKey val="0"/>
          <c:showVal val="0"/>
          <c:showCatName val="0"/>
          <c:showSerName val="0"/>
          <c:showPercent val="0"/>
          <c:showBubbleSize val="0"/>
        </c:dLbls>
        <c:marker val="1"/>
        <c:smooth val="0"/>
        <c:axId val="84970112"/>
        <c:axId val="84980096"/>
      </c:lineChart>
      <c:catAx>
        <c:axId val="84970112"/>
        <c:scaling>
          <c:orientation val="minMax"/>
        </c:scaling>
        <c:delete val="0"/>
        <c:axPos val="b"/>
        <c:numFmt formatCode="General" sourceLinked="1"/>
        <c:majorTickMark val="out"/>
        <c:minorTickMark val="none"/>
        <c:tickLblPos val="nextTo"/>
        <c:crossAx val="84980096"/>
        <c:crosses val="autoZero"/>
        <c:auto val="1"/>
        <c:lblAlgn val="ctr"/>
        <c:lblOffset val="100"/>
        <c:noMultiLvlLbl val="0"/>
      </c:catAx>
      <c:valAx>
        <c:axId val="84980096"/>
        <c:scaling>
          <c:orientation val="minMax"/>
        </c:scaling>
        <c:delete val="0"/>
        <c:axPos val="l"/>
        <c:majorGridlines/>
        <c:numFmt formatCode="0" sourceLinked="1"/>
        <c:majorTickMark val="out"/>
        <c:minorTickMark val="none"/>
        <c:tickLblPos val="nextTo"/>
        <c:crossAx val="84970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'3'!$T$12:$V$12</c:f>
              <c:numCache>
                <c:formatCode>0</c:formatCode>
                <c:ptCount val="3"/>
                <c:pt idx="0">
                  <c:v>0</c:v>
                </c:pt>
                <c:pt idx="1">
                  <c:v>0</c:v>
                </c:pt>
                <c:pt idx="2">
                  <c:v>0</c:v>
                </c:pt>
              </c:numCache>
            </c:numRef>
          </c:val>
          <c:extLst>
            <c:ext xmlns:c16="http://schemas.microsoft.com/office/drawing/2014/chart" uri="{C3380CC4-5D6E-409C-BE32-E72D297353CC}">
              <c16:uniqueId val="{00000000-C2D9-4CA3-BEA7-EF1FD78E640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'3'!$T$13:$V$13</c:f>
              <c:numCache>
                <c:formatCode>0</c:formatCode>
                <c:ptCount val="3"/>
                <c:pt idx="0">
                  <c:v>0</c:v>
                </c:pt>
                <c:pt idx="1">
                  <c:v>0</c:v>
                </c:pt>
                <c:pt idx="2">
                  <c:v>0</c:v>
                </c:pt>
              </c:numCache>
            </c:numRef>
          </c:val>
          <c:extLst>
            <c:ext xmlns:c16="http://schemas.microsoft.com/office/drawing/2014/chart" uri="{C3380CC4-5D6E-409C-BE32-E72D297353CC}">
              <c16:uniqueId val="{00000001-C2D9-4CA3-BEA7-EF1FD78E6407}"/>
            </c:ext>
          </c:extLst>
        </c:ser>
        <c:dLbls>
          <c:showLegendKey val="0"/>
          <c:showVal val="0"/>
          <c:showCatName val="0"/>
          <c:showSerName val="0"/>
          <c:showPercent val="0"/>
          <c:showBubbleSize val="0"/>
        </c:dLbls>
        <c:gapWidth val="150"/>
        <c:axId val="85006592"/>
        <c:axId val="8502476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'3'!$T$14:$V$14</c:f>
              <c:numCache>
                <c:formatCode>0</c:formatCode>
                <c:ptCount val="3"/>
                <c:pt idx="0">
                  <c:v>0</c:v>
                </c:pt>
                <c:pt idx="1">
                  <c:v>0</c:v>
                </c:pt>
                <c:pt idx="2">
                  <c:v>0</c:v>
                </c:pt>
              </c:numCache>
            </c:numRef>
          </c:val>
          <c:smooth val="0"/>
          <c:extLst>
            <c:ext xmlns:c16="http://schemas.microsoft.com/office/drawing/2014/chart" uri="{C3380CC4-5D6E-409C-BE32-E72D297353CC}">
              <c16:uniqueId val="{00000002-C2D9-4CA3-BEA7-EF1FD78E640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'3'!$T$15:$V$15</c:f>
              <c:numCache>
                <c:formatCode>0</c:formatCode>
                <c:ptCount val="3"/>
                <c:pt idx="0">
                  <c:v>0</c:v>
                </c:pt>
                <c:pt idx="1">
                  <c:v>0</c:v>
                </c:pt>
                <c:pt idx="2">
                  <c:v>0</c:v>
                </c:pt>
              </c:numCache>
            </c:numRef>
          </c:val>
          <c:smooth val="0"/>
          <c:extLst>
            <c:ext xmlns:c16="http://schemas.microsoft.com/office/drawing/2014/chart" uri="{C3380CC4-5D6E-409C-BE32-E72D297353CC}">
              <c16:uniqueId val="{00000003-C2D9-4CA3-BEA7-EF1FD78E6407}"/>
            </c:ext>
          </c:extLst>
        </c:ser>
        <c:dLbls>
          <c:showLegendKey val="0"/>
          <c:showVal val="0"/>
          <c:showCatName val="0"/>
          <c:showSerName val="0"/>
          <c:showPercent val="0"/>
          <c:showBubbleSize val="0"/>
        </c:dLbls>
        <c:marker val="1"/>
        <c:smooth val="0"/>
        <c:axId val="85006592"/>
        <c:axId val="85024768"/>
      </c:lineChart>
      <c:catAx>
        <c:axId val="85006592"/>
        <c:scaling>
          <c:orientation val="minMax"/>
        </c:scaling>
        <c:delete val="0"/>
        <c:axPos val="b"/>
        <c:numFmt formatCode="General" sourceLinked="1"/>
        <c:majorTickMark val="out"/>
        <c:minorTickMark val="none"/>
        <c:tickLblPos val="nextTo"/>
        <c:crossAx val="85024768"/>
        <c:crosses val="autoZero"/>
        <c:auto val="1"/>
        <c:lblAlgn val="ctr"/>
        <c:lblOffset val="100"/>
        <c:noMultiLvlLbl val="0"/>
      </c:catAx>
      <c:valAx>
        <c:axId val="85024768"/>
        <c:scaling>
          <c:orientation val="minMax"/>
        </c:scaling>
        <c:delete val="0"/>
        <c:axPos val="l"/>
        <c:majorGridlines/>
        <c:numFmt formatCode="0" sourceLinked="1"/>
        <c:majorTickMark val="out"/>
        <c:minorTickMark val="none"/>
        <c:tickLblPos val="nextTo"/>
        <c:crossAx val="850065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'3'!$T$38:$V$38</c:f>
              <c:numCache>
                <c:formatCode>0</c:formatCode>
                <c:ptCount val="3"/>
                <c:pt idx="0">
                  <c:v>0</c:v>
                </c:pt>
                <c:pt idx="1">
                  <c:v>0</c:v>
                </c:pt>
                <c:pt idx="2">
                  <c:v>0</c:v>
                </c:pt>
              </c:numCache>
            </c:numRef>
          </c:val>
          <c:extLst>
            <c:ext xmlns:c16="http://schemas.microsoft.com/office/drawing/2014/chart" uri="{C3380CC4-5D6E-409C-BE32-E72D297353CC}">
              <c16:uniqueId val="{00000000-2608-427F-A4A5-DCB3F83FCA9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2608-427F-A4A5-DCB3F83FCA9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2608-427F-A4A5-DCB3F83FCA95}"/>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2608-427F-A4A5-DCB3F83FCA9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969-48BC-9DA6-BD179DF3931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969-48BC-9DA6-BD179DF3931A}"/>
            </c:ext>
          </c:extLst>
        </c:ser>
        <c:dLbls>
          <c:showLegendKey val="0"/>
          <c:showVal val="0"/>
          <c:showCatName val="0"/>
          <c:showSerName val="0"/>
          <c:showPercent val="0"/>
          <c:showBubbleSize val="0"/>
        </c:dLbls>
        <c:gapWidth val="150"/>
        <c:axId val="85167104"/>
        <c:axId val="85185280"/>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969-48BC-9DA6-BD179DF3931A}"/>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969-48BC-9DA6-BD179DF3931A}"/>
            </c:ext>
          </c:extLst>
        </c:ser>
        <c:dLbls>
          <c:showLegendKey val="0"/>
          <c:showVal val="0"/>
          <c:showCatName val="0"/>
          <c:showSerName val="0"/>
          <c:showPercent val="0"/>
          <c:showBubbleSize val="0"/>
        </c:dLbls>
        <c:marker val="1"/>
        <c:smooth val="0"/>
        <c:axId val="85167104"/>
        <c:axId val="85185280"/>
      </c:lineChart>
      <c:catAx>
        <c:axId val="85167104"/>
        <c:scaling>
          <c:orientation val="minMax"/>
        </c:scaling>
        <c:delete val="0"/>
        <c:axPos val="b"/>
        <c:numFmt formatCode="General" sourceLinked="1"/>
        <c:majorTickMark val="out"/>
        <c:minorTickMark val="none"/>
        <c:tickLblPos val="nextTo"/>
        <c:crossAx val="85185280"/>
        <c:crosses val="autoZero"/>
        <c:auto val="1"/>
        <c:lblAlgn val="ctr"/>
        <c:lblOffset val="100"/>
        <c:noMultiLvlLbl val="0"/>
      </c:catAx>
      <c:valAx>
        <c:axId val="85185280"/>
        <c:scaling>
          <c:orientation val="minMax"/>
        </c:scaling>
        <c:delete val="0"/>
        <c:axPos val="l"/>
        <c:majorGridlines/>
        <c:numFmt formatCode="0.0" sourceLinked="1"/>
        <c:majorTickMark val="out"/>
        <c:minorTickMark val="none"/>
        <c:tickLblPos val="nextTo"/>
        <c:crossAx val="851671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AFE-4FDE-9C9E-6D223C1D0F0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AFE-4FDE-9C9E-6D223C1D0F0E}"/>
            </c:ext>
          </c:extLst>
        </c:ser>
        <c:dLbls>
          <c:showLegendKey val="0"/>
          <c:showVal val="0"/>
          <c:showCatName val="0"/>
          <c:showSerName val="0"/>
          <c:showPercent val="0"/>
          <c:showBubbleSize val="0"/>
        </c:dLbls>
        <c:gapWidth val="150"/>
        <c:axId val="86337792"/>
        <c:axId val="86339584"/>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AFE-4FDE-9C9E-6D223C1D0F0E}"/>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AFE-4FDE-9C9E-6D223C1D0F0E}"/>
            </c:ext>
          </c:extLst>
        </c:ser>
        <c:dLbls>
          <c:showLegendKey val="0"/>
          <c:showVal val="0"/>
          <c:showCatName val="0"/>
          <c:showSerName val="0"/>
          <c:showPercent val="0"/>
          <c:showBubbleSize val="0"/>
        </c:dLbls>
        <c:marker val="1"/>
        <c:smooth val="0"/>
        <c:axId val="86337792"/>
        <c:axId val="86339584"/>
      </c:lineChart>
      <c:catAx>
        <c:axId val="86337792"/>
        <c:scaling>
          <c:orientation val="minMax"/>
        </c:scaling>
        <c:delete val="0"/>
        <c:axPos val="b"/>
        <c:numFmt formatCode="General" sourceLinked="1"/>
        <c:majorTickMark val="out"/>
        <c:minorTickMark val="none"/>
        <c:tickLblPos val="nextTo"/>
        <c:crossAx val="86339584"/>
        <c:crosses val="autoZero"/>
        <c:auto val="1"/>
        <c:lblAlgn val="ctr"/>
        <c:lblOffset val="100"/>
        <c:noMultiLvlLbl val="0"/>
      </c:catAx>
      <c:valAx>
        <c:axId val="86339584"/>
        <c:scaling>
          <c:orientation val="minMax"/>
          <c:max val="70"/>
          <c:min val="10"/>
        </c:scaling>
        <c:delete val="0"/>
        <c:axPos val="l"/>
        <c:majorGridlines/>
        <c:numFmt formatCode="0" sourceLinked="1"/>
        <c:majorTickMark val="out"/>
        <c:minorTickMark val="none"/>
        <c:tickLblPos val="nextTo"/>
        <c:crossAx val="86337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BF2-4143-8A8A-69524A30F6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BF2-4143-8A8A-69524A30F69B}"/>
            </c:ext>
          </c:extLst>
        </c:ser>
        <c:dLbls>
          <c:showLegendKey val="0"/>
          <c:showVal val="0"/>
          <c:showCatName val="0"/>
          <c:showSerName val="0"/>
          <c:showPercent val="0"/>
          <c:showBubbleSize val="0"/>
        </c:dLbls>
        <c:gapWidth val="150"/>
        <c:axId val="86361600"/>
        <c:axId val="86363136"/>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2BF2-4143-8A8A-69524A30F69B}"/>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BF2-4143-8A8A-69524A30F69B}"/>
            </c:ext>
          </c:extLst>
        </c:ser>
        <c:dLbls>
          <c:showLegendKey val="0"/>
          <c:showVal val="0"/>
          <c:showCatName val="0"/>
          <c:showSerName val="0"/>
          <c:showPercent val="0"/>
          <c:showBubbleSize val="0"/>
        </c:dLbls>
        <c:marker val="1"/>
        <c:smooth val="0"/>
        <c:axId val="86361600"/>
        <c:axId val="86363136"/>
      </c:lineChart>
      <c:catAx>
        <c:axId val="86361600"/>
        <c:scaling>
          <c:orientation val="minMax"/>
        </c:scaling>
        <c:delete val="0"/>
        <c:axPos val="b"/>
        <c:numFmt formatCode="General" sourceLinked="1"/>
        <c:majorTickMark val="out"/>
        <c:minorTickMark val="none"/>
        <c:tickLblPos val="nextTo"/>
        <c:crossAx val="86363136"/>
        <c:crosses val="autoZero"/>
        <c:auto val="1"/>
        <c:lblAlgn val="ctr"/>
        <c:lblOffset val="100"/>
        <c:noMultiLvlLbl val="0"/>
      </c:catAx>
      <c:valAx>
        <c:axId val="86363136"/>
        <c:scaling>
          <c:orientation val="minMax"/>
          <c:max val="1"/>
        </c:scaling>
        <c:delete val="0"/>
        <c:axPos val="l"/>
        <c:majorGridlines/>
        <c:numFmt formatCode="0.0%" sourceLinked="1"/>
        <c:majorTickMark val="out"/>
        <c:minorTickMark val="none"/>
        <c:tickLblPos val="nextTo"/>
        <c:crossAx val="86361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03D-456F-B3BD-69367A1D0D3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03D-456F-B3BD-69367A1D0D3E}"/>
            </c:ext>
          </c:extLst>
        </c:ser>
        <c:dLbls>
          <c:showLegendKey val="0"/>
          <c:showVal val="0"/>
          <c:showCatName val="0"/>
          <c:showSerName val="0"/>
          <c:showPercent val="0"/>
          <c:showBubbleSize val="0"/>
        </c:dLbls>
        <c:gapWidth val="150"/>
        <c:axId val="85099648"/>
        <c:axId val="85101184"/>
      </c:barChart>
      <c:lineChart>
        <c:grouping val="standard"/>
        <c:varyColors val="0"/>
        <c:ser>
          <c:idx val="2"/>
          <c:order val="2"/>
          <c:spPr>
            <a:ln w="22225">
              <a:solidFill>
                <a:srgbClr val="FF0000"/>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C03D-456F-B3BD-69367A1D0D3E}"/>
            </c:ext>
          </c:extLst>
        </c:ser>
        <c:ser>
          <c:idx val="3"/>
          <c:order val="3"/>
          <c:spPr>
            <a:ln w="22225">
              <a:solidFill>
                <a:schemeClr val="tx2">
                  <a:lumMod val="75000"/>
                </a:schemeClr>
              </a:solidFill>
              <a:prstDash val="dash"/>
            </a:ln>
          </c:spPr>
          <c:marker>
            <c:symbol val="none"/>
          </c:marker>
          <c:cat>
            <c:strRef>
              <c:f>'4'!$A$8:$H$8</c:f>
              <c:strCache>
                <c:ptCount val="8"/>
                <c:pt idx="0">
                  <c:v>Aug</c:v>
                </c:pt>
                <c:pt idx="1">
                  <c:v>Sep</c:v>
                </c:pt>
                <c:pt idx="2">
                  <c:v>Oct</c:v>
                </c:pt>
                <c:pt idx="3">
                  <c:v>Nov</c:v>
                </c:pt>
                <c:pt idx="4">
                  <c:v>Jan</c:v>
                </c:pt>
                <c:pt idx="5">
                  <c:v>Feb</c:v>
                </c:pt>
                <c:pt idx="6">
                  <c:v>Mar</c:v>
                </c:pt>
                <c:pt idx="7">
                  <c:v>Apr</c:v>
                </c:pt>
              </c:strCache>
            </c:strRef>
          </c:cat>
          <c:val>
            <c:numRef>
              <c:f>'4'!$A$37:$H$37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03D-456F-B3BD-69367A1D0D3E}"/>
            </c:ext>
          </c:extLst>
        </c:ser>
        <c:dLbls>
          <c:showLegendKey val="0"/>
          <c:showVal val="0"/>
          <c:showCatName val="0"/>
          <c:showSerName val="0"/>
          <c:showPercent val="0"/>
          <c:showBubbleSize val="0"/>
        </c:dLbls>
        <c:marker val="1"/>
        <c:smooth val="0"/>
        <c:axId val="85099648"/>
        <c:axId val="85101184"/>
      </c:lineChart>
      <c:catAx>
        <c:axId val="85099648"/>
        <c:scaling>
          <c:orientation val="minMax"/>
        </c:scaling>
        <c:delete val="0"/>
        <c:axPos val="b"/>
        <c:numFmt formatCode="General" sourceLinked="1"/>
        <c:majorTickMark val="out"/>
        <c:minorTickMark val="none"/>
        <c:tickLblPos val="nextTo"/>
        <c:crossAx val="85101184"/>
        <c:crosses val="autoZero"/>
        <c:auto val="1"/>
        <c:lblAlgn val="ctr"/>
        <c:lblOffset val="100"/>
        <c:noMultiLvlLbl val="0"/>
      </c:catAx>
      <c:valAx>
        <c:axId val="85101184"/>
        <c:scaling>
          <c:orientation val="minMax"/>
          <c:max val="1"/>
        </c:scaling>
        <c:delete val="0"/>
        <c:axPos val="l"/>
        <c:majorGridlines/>
        <c:numFmt formatCode="0.0%" sourceLinked="1"/>
        <c:majorTickMark val="out"/>
        <c:minorTickMark val="none"/>
        <c:tickLblPos val="nextTo"/>
        <c:crossAx val="85099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'4'!$J$34:$P$34</c:f>
              <c:strCache>
                <c:ptCount val="7"/>
                <c:pt idx="0">
                  <c:v>GP 1</c:v>
                </c:pt>
                <c:pt idx="1">
                  <c:v>GP 2</c:v>
                </c:pt>
                <c:pt idx="2">
                  <c:v>GP 3</c:v>
                </c:pt>
                <c:pt idx="3">
                  <c:v>GP 4</c:v>
                </c:pt>
                <c:pt idx="4">
                  <c:v>GP 5</c:v>
                </c:pt>
                <c:pt idx="5">
                  <c:v>GP 6</c:v>
                </c:pt>
                <c:pt idx="6">
                  <c:v>AVE</c:v>
                </c:pt>
              </c:strCache>
            </c:strRef>
          </c:cat>
          <c:val>
            <c:numRef>
              <c:f>'4'!$J$35:$P$35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57E-40CA-91AD-84B8BE202B7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'4'!$J$34:$P$34</c:f>
              <c:strCache>
                <c:ptCount val="7"/>
                <c:pt idx="0">
                  <c:v>GP 1</c:v>
                </c:pt>
                <c:pt idx="1">
                  <c:v>GP 2</c:v>
                </c:pt>
                <c:pt idx="2">
                  <c:v>GP 3</c:v>
                </c:pt>
                <c:pt idx="3">
                  <c:v>GP 4</c:v>
                </c:pt>
                <c:pt idx="4">
                  <c:v>GP 5</c:v>
                </c:pt>
                <c:pt idx="5">
                  <c:v>GP 6</c:v>
                </c:pt>
                <c:pt idx="6">
                  <c:v>AVE</c:v>
                </c:pt>
              </c:strCache>
            </c:strRef>
          </c:cat>
          <c:val>
            <c:numRef>
              <c:f>'4'!$J$40:$P$40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857E-40CA-91AD-84B8BE202B73}"/>
            </c:ext>
          </c:extLst>
        </c:ser>
        <c:dLbls>
          <c:showLegendKey val="0"/>
          <c:showVal val="0"/>
          <c:showCatName val="0"/>
          <c:showSerName val="0"/>
          <c:showPercent val="0"/>
          <c:showBubbleSize val="0"/>
        </c:dLbls>
        <c:gapWidth val="150"/>
        <c:axId val="86389120"/>
        <c:axId val="86390656"/>
      </c:barChart>
      <c:lineChart>
        <c:grouping val="standard"/>
        <c:varyColors val="0"/>
        <c:ser>
          <c:idx val="2"/>
          <c:order val="2"/>
          <c:spPr>
            <a:ln w="22225">
              <a:solidFill>
                <a:srgbClr val="FF0000"/>
              </a:solidFill>
              <a:prstDash val="dash"/>
            </a:ln>
          </c:spPr>
          <c:marker>
            <c:symbol val="none"/>
          </c:marker>
          <c:cat>
            <c:strRef>
              <c:f>'4'!$J$34:$P$34</c:f>
              <c:strCache>
                <c:ptCount val="7"/>
                <c:pt idx="0">
                  <c:v>GP 1</c:v>
                </c:pt>
                <c:pt idx="1">
                  <c:v>GP 2</c:v>
                </c:pt>
                <c:pt idx="2">
                  <c:v>GP 3</c:v>
                </c:pt>
                <c:pt idx="3">
                  <c:v>GP 4</c:v>
                </c:pt>
                <c:pt idx="4">
                  <c:v>GP 5</c:v>
                </c:pt>
                <c:pt idx="5">
                  <c:v>GP 6</c:v>
                </c:pt>
                <c:pt idx="6">
                  <c:v>AVE</c:v>
                </c:pt>
              </c:strCache>
            </c:strRef>
          </c:cat>
          <c:val>
            <c:numRef>
              <c:f>'4'!$J$38:$P$38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857E-40CA-91AD-84B8BE202B73}"/>
            </c:ext>
          </c:extLst>
        </c:ser>
        <c:ser>
          <c:idx val="3"/>
          <c:order val="3"/>
          <c:spPr>
            <a:ln w="22225">
              <a:solidFill>
                <a:schemeClr val="tx2">
                  <a:lumMod val="75000"/>
                </a:schemeClr>
              </a:solidFill>
              <a:prstDash val="dash"/>
            </a:ln>
          </c:spPr>
          <c:marker>
            <c:symbol val="none"/>
          </c:marker>
          <c:cat>
            <c:strRef>
              <c:f>'4'!$J$34:$P$34</c:f>
              <c:strCache>
                <c:ptCount val="7"/>
                <c:pt idx="0">
                  <c:v>GP 1</c:v>
                </c:pt>
                <c:pt idx="1">
                  <c:v>GP 2</c:v>
                </c:pt>
                <c:pt idx="2">
                  <c:v>GP 3</c:v>
                </c:pt>
                <c:pt idx="3">
                  <c:v>GP 4</c:v>
                </c:pt>
                <c:pt idx="4">
                  <c:v>GP 5</c:v>
                </c:pt>
                <c:pt idx="5">
                  <c:v>GP 6</c:v>
                </c:pt>
                <c:pt idx="6">
                  <c:v>AVE</c:v>
                </c:pt>
              </c:strCache>
            </c:strRef>
          </c:cat>
          <c:val>
            <c:numRef>
              <c:f>'4'!$J$37:$P$37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857E-40CA-91AD-84B8BE202B73}"/>
            </c:ext>
          </c:extLst>
        </c:ser>
        <c:dLbls>
          <c:showLegendKey val="0"/>
          <c:showVal val="0"/>
          <c:showCatName val="0"/>
          <c:showSerName val="0"/>
          <c:showPercent val="0"/>
          <c:showBubbleSize val="0"/>
        </c:dLbls>
        <c:marker val="1"/>
        <c:smooth val="0"/>
        <c:axId val="86389120"/>
        <c:axId val="86390656"/>
      </c:lineChart>
      <c:catAx>
        <c:axId val="86389120"/>
        <c:scaling>
          <c:orientation val="minMax"/>
        </c:scaling>
        <c:delete val="0"/>
        <c:axPos val="b"/>
        <c:numFmt formatCode="General" sourceLinked="1"/>
        <c:majorTickMark val="out"/>
        <c:minorTickMark val="none"/>
        <c:tickLblPos val="nextTo"/>
        <c:crossAx val="86390656"/>
        <c:crosses val="autoZero"/>
        <c:auto val="1"/>
        <c:lblAlgn val="ctr"/>
        <c:lblOffset val="100"/>
        <c:noMultiLvlLbl val="0"/>
      </c:catAx>
      <c:valAx>
        <c:axId val="86390656"/>
        <c:scaling>
          <c:orientation val="minMax"/>
          <c:max val="1"/>
          <c:min val="0.4"/>
        </c:scaling>
        <c:delete val="0"/>
        <c:axPos val="l"/>
        <c:majorGridlines/>
        <c:numFmt formatCode="0%" sourceLinked="1"/>
        <c:majorTickMark val="out"/>
        <c:minorTickMark val="none"/>
        <c:tickLblPos val="nextTo"/>
        <c:crossAx val="863891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'4'!$B$25:$D$25</c:f>
              <c:numCache>
                <c:formatCode>0</c:formatCode>
                <c:ptCount val="3"/>
                <c:pt idx="0">
                  <c:v>0</c:v>
                </c:pt>
                <c:pt idx="1">
                  <c:v>0</c:v>
                </c:pt>
                <c:pt idx="2">
                  <c:v>0</c:v>
                </c:pt>
              </c:numCache>
            </c:numRef>
          </c:val>
          <c:extLst>
            <c:ext xmlns:c16="http://schemas.microsoft.com/office/drawing/2014/chart" uri="{C3380CC4-5D6E-409C-BE32-E72D297353CC}">
              <c16:uniqueId val="{00000000-079E-4A4D-B4AD-30FE6D1A3CAA}"/>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'4'!$B$26:$D$26</c:f>
              <c:numCache>
                <c:formatCode>0</c:formatCode>
                <c:ptCount val="3"/>
                <c:pt idx="0">
                  <c:v>0</c:v>
                </c:pt>
                <c:pt idx="1">
                  <c:v>0</c:v>
                </c:pt>
                <c:pt idx="2">
                  <c:v>0</c:v>
                </c:pt>
              </c:numCache>
            </c:numRef>
          </c:val>
          <c:extLst>
            <c:ext xmlns:c16="http://schemas.microsoft.com/office/drawing/2014/chart" uri="{C3380CC4-5D6E-409C-BE32-E72D297353CC}">
              <c16:uniqueId val="{00000001-079E-4A4D-B4AD-30FE6D1A3CAA}"/>
            </c:ext>
          </c:extLst>
        </c:ser>
        <c:dLbls>
          <c:showLegendKey val="0"/>
          <c:showVal val="0"/>
          <c:showCatName val="0"/>
          <c:showSerName val="0"/>
          <c:showPercent val="0"/>
          <c:showBubbleSize val="0"/>
        </c:dLbls>
        <c:gapWidth val="150"/>
        <c:axId val="86429056"/>
        <c:axId val="8645132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'4'!$B$27:$D$27</c:f>
              <c:numCache>
                <c:formatCode>0</c:formatCode>
                <c:ptCount val="3"/>
                <c:pt idx="0">
                  <c:v>0</c:v>
                </c:pt>
                <c:pt idx="1">
                  <c:v>0</c:v>
                </c:pt>
                <c:pt idx="2">
                  <c:v>0</c:v>
                </c:pt>
              </c:numCache>
            </c:numRef>
          </c:val>
          <c:smooth val="0"/>
          <c:extLst>
            <c:ext xmlns:c16="http://schemas.microsoft.com/office/drawing/2014/chart" uri="{C3380CC4-5D6E-409C-BE32-E72D297353CC}">
              <c16:uniqueId val="{00000002-079E-4A4D-B4AD-30FE6D1A3CAA}"/>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'4'!$B$28:$D$28</c:f>
              <c:numCache>
                <c:formatCode>0</c:formatCode>
                <c:ptCount val="3"/>
                <c:pt idx="0">
                  <c:v>0</c:v>
                </c:pt>
                <c:pt idx="1">
                  <c:v>0</c:v>
                </c:pt>
                <c:pt idx="2">
                  <c:v>0</c:v>
                </c:pt>
              </c:numCache>
            </c:numRef>
          </c:val>
          <c:smooth val="0"/>
          <c:extLst>
            <c:ext xmlns:c16="http://schemas.microsoft.com/office/drawing/2014/chart" uri="{C3380CC4-5D6E-409C-BE32-E72D297353CC}">
              <c16:uniqueId val="{00000003-079E-4A4D-B4AD-30FE6D1A3CAA}"/>
            </c:ext>
          </c:extLst>
        </c:ser>
        <c:dLbls>
          <c:showLegendKey val="0"/>
          <c:showVal val="0"/>
          <c:showCatName val="0"/>
          <c:showSerName val="0"/>
          <c:showPercent val="0"/>
          <c:showBubbleSize val="0"/>
        </c:dLbls>
        <c:marker val="1"/>
        <c:smooth val="0"/>
        <c:axId val="86429056"/>
        <c:axId val="86451328"/>
      </c:lineChart>
      <c:catAx>
        <c:axId val="86429056"/>
        <c:scaling>
          <c:orientation val="minMax"/>
        </c:scaling>
        <c:delete val="0"/>
        <c:axPos val="b"/>
        <c:numFmt formatCode="General" sourceLinked="1"/>
        <c:majorTickMark val="out"/>
        <c:minorTickMark val="none"/>
        <c:tickLblPos val="nextTo"/>
        <c:crossAx val="86451328"/>
        <c:crosses val="autoZero"/>
        <c:auto val="1"/>
        <c:lblAlgn val="ctr"/>
        <c:lblOffset val="100"/>
        <c:noMultiLvlLbl val="0"/>
      </c:catAx>
      <c:valAx>
        <c:axId val="86451328"/>
        <c:scaling>
          <c:orientation val="minMax"/>
        </c:scaling>
        <c:delete val="0"/>
        <c:axPos val="l"/>
        <c:majorGridlines/>
        <c:numFmt formatCode="0" sourceLinked="1"/>
        <c:majorTickMark val="out"/>
        <c:minorTickMark val="none"/>
        <c:tickLblPos val="nextTo"/>
        <c:crossAx val="86429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'4'!$K$25:$M$25</c:f>
              <c:numCache>
                <c:formatCode>0</c:formatCode>
                <c:ptCount val="3"/>
                <c:pt idx="0">
                  <c:v>0</c:v>
                </c:pt>
                <c:pt idx="1">
                  <c:v>0</c:v>
                </c:pt>
                <c:pt idx="2">
                  <c:v>0</c:v>
                </c:pt>
              </c:numCache>
            </c:numRef>
          </c:val>
          <c:extLst>
            <c:ext xmlns:c16="http://schemas.microsoft.com/office/drawing/2014/chart" uri="{C3380CC4-5D6E-409C-BE32-E72D297353CC}">
              <c16:uniqueId val="{00000000-2C8D-49F4-BF37-196A9EC7A3D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2C8D-49F4-BF37-196A9EC7A3DF}"/>
            </c:ext>
          </c:extLst>
        </c:ser>
        <c:dLbls>
          <c:showLegendKey val="0"/>
          <c:showVal val="0"/>
          <c:showCatName val="0"/>
          <c:showSerName val="0"/>
          <c:showPercent val="0"/>
          <c:showBubbleSize val="0"/>
        </c:dLbls>
        <c:gapWidth val="150"/>
        <c:axId val="86477440"/>
        <c:axId val="864874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2C8D-49F4-BF37-196A9EC7A3DF}"/>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'4'!$K$28:$M$28</c:f>
              <c:numCache>
                <c:formatCode>0</c:formatCode>
                <c:ptCount val="3"/>
                <c:pt idx="0">
                  <c:v>0</c:v>
                </c:pt>
                <c:pt idx="1">
                  <c:v>0</c:v>
                </c:pt>
                <c:pt idx="2">
                  <c:v>0</c:v>
                </c:pt>
              </c:numCache>
            </c:numRef>
          </c:val>
          <c:smooth val="0"/>
          <c:extLst>
            <c:ext xmlns:c16="http://schemas.microsoft.com/office/drawing/2014/chart" uri="{C3380CC4-5D6E-409C-BE32-E72D297353CC}">
              <c16:uniqueId val="{00000003-2C8D-49F4-BF37-196A9EC7A3DF}"/>
            </c:ext>
          </c:extLst>
        </c:ser>
        <c:dLbls>
          <c:showLegendKey val="0"/>
          <c:showVal val="0"/>
          <c:showCatName val="0"/>
          <c:showSerName val="0"/>
          <c:showPercent val="0"/>
          <c:showBubbleSize val="0"/>
        </c:dLbls>
        <c:marker val="1"/>
        <c:smooth val="0"/>
        <c:axId val="86477440"/>
        <c:axId val="86487424"/>
      </c:lineChart>
      <c:catAx>
        <c:axId val="86477440"/>
        <c:scaling>
          <c:orientation val="minMax"/>
        </c:scaling>
        <c:delete val="0"/>
        <c:axPos val="b"/>
        <c:numFmt formatCode="General" sourceLinked="1"/>
        <c:majorTickMark val="out"/>
        <c:minorTickMark val="none"/>
        <c:tickLblPos val="nextTo"/>
        <c:crossAx val="86487424"/>
        <c:crosses val="autoZero"/>
        <c:auto val="1"/>
        <c:lblAlgn val="ctr"/>
        <c:lblOffset val="100"/>
        <c:noMultiLvlLbl val="0"/>
      </c:catAx>
      <c:valAx>
        <c:axId val="86487424"/>
        <c:scaling>
          <c:orientation val="minMax"/>
        </c:scaling>
        <c:delete val="0"/>
        <c:axPos val="l"/>
        <c:majorGridlines/>
        <c:numFmt formatCode="0" sourceLinked="1"/>
        <c:majorTickMark val="out"/>
        <c:minorTickMark val="none"/>
        <c:tickLblPos val="nextTo"/>
        <c:crossAx val="864774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'4'!$T$12:$V$12</c:f>
              <c:numCache>
                <c:formatCode>0</c:formatCode>
                <c:ptCount val="3"/>
                <c:pt idx="0">
                  <c:v>0</c:v>
                </c:pt>
                <c:pt idx="1">
                  <c:v>0</c:v>
                </c:pt>
                <c:pt idx="2">
                  <c:v>0</c:v>
                </c:pt>
              </c:numCache>
            </c:numRef>
          </c:val>
          <c:extLst>
            <c:ext xmlns:c16="http://schemas.microsoft.com/office/drawing/2014/chart" uri="{C3380CC4-5D6E-409C-BE32-E72D297353CC}">
              <c16:uniqueId val="{00000000-A3BD-46A3-ABBC-B24A6FEF323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'4'!$T$13:$V$13</c:f>
              <c:numCache>
                <c:formatCode>0</c:formatCode>
                <c:ptCount val="3"/>
                <c:pt idx="0">
                  <c:v>0</c:v>
                </c:pt>
                <c:pt idx="1">
                  <c:v>0</c:v>
                </c:pt>
                <c:pt idx="2">
                  <c:v>0</c:v>
                </c:pt>
              </c:numCache>
            </c:numRef>
          </c:val>
          <c:extLst>
            <c:ext xmlns:c16="http://schemas.microsoft.com/office/drawing/2014/chart" uri="{C3380CC4-5D6E-409C-BE32-E72D297353CC}">
              <c16:uniqueId val="{00000001-A3BD-46A3-ABBC-B24A6FEF323A}"/>
            </c:ext>
          </c:extLst>
        </c:ser>
        <c:dLbls>
          <c:showLegendKey val="0"/>
          <c:showVal val="0"/>
          <c:showCatName val="0"/>
          <c:showSerName val="0"/>
          <c:showPercent val="0"/>
          <c:showBubbleSize val="0"/>
        </c:dLbls>
        <c:gapWidth val="150"/>
        <c:axId val="86517632"/>
        <c:axId val="8651916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'4'!$T$14:$V$14</c:f>
              <c:numCache>
                <c:formatCode>0</c:formatCode>
                <c:ptCount val="3"/>
                <c:pt idx="0">
                  <c:v>0</c:v>
                </c:pt>
                <c:pt idx="1">
                  <c:v>0</c:v>
                </c:pt>
                <c:pt idx="2">
                  <c:v>0</c:v>
                </c:pt>
              </c:numCache>
            </c:numRef>
          </c:val>
          <c:smooth val="0"/>
          <c:extLst>
            <c:ext xmlns:c16="http://schemas.microsoft.com/office/drawing/2014/chart" uri="{C3380CC4-5D6E-409C-BE32-E72D297353CC}">
              <c16:uniqueId val="{00000002-A3BD-46A3-ABBC-B24A6FEF323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'4'!$T$15:$V$15</c:f>
              <c:numCache>
                <c:formatCode>0</c:formatCode>
                <c:ptCount val="3"/>
                <c:pt idx="0">
                  <c:v>0</c:v>
                </c:pt>
                <c:pt idx="1">
                  <c:v>0</c:v>
                </c:pt>
                <c:pt idx="2">
                  <c:v>0</c:v>
                </c:pt>
              </c:numCache>
            </c:numRef>
          </c:val>
          <c:smooth val="0"/>
          <c:extLst>
            <c:ext xmlns:c16="http://schemas.microsoft.com/office/drawing/2014/chart" uri="{C3380CC4-5D6E-409C-BE32-E72D297353CC}">
              <c16:uniqueId val="{00000003-A3BD-46A3-ABBC-B24A6FEF323A}"/>
            </c:ext>
          </c:extLst>
        </c:ser>
        <c:dLbls>
          <c:showLegendKey val="0"/>
          <c:showVal val="0"/>
          <c:showCatName val="0"/>
          <c:showSerName val="0"/>
          <c:showPercent val="0"/>
          <c:showBubbleSize val="0"/>
        </c:dLbls>
        <c:marker val="1"/>
        <c:smooth val="0"/>
        <c:axId val="86517632"/>
        <c:axId val="86519168"/>
      </c:lineChart>
      <c:catAx>
        <c:axId val="86517632"/>
        <c:scaling>
          <c:orientation val="minMax"/>
        </c:scaling>
        <c:delete val="0"/>
        <c:axPos val="b"/>
        <c:numFmt formatCode="General" sourceLinked="1"/>
        <c:majorTickMark val="out"/>
        <c:minorTickMark val="none"/>
        <c:tickLblPos val="nextTo"/>
        <c:crossAx val="86519168"/>
        <c:crosses val="autoZero"/>
        <c:auto val="1"/>
        <c:lblAlgn val="ctr"/>
        <c:lblOffset val="100"/>
        <c:noMultiLvlLbl val="0"/>
      </c:catAx>
      <c:valAx>
        <c:axId val="86519168"/>
        <c:scaling>
          <c:orientation val="minMax"/>
        </c:scaling>
        <c:delete val="0"/>
        <c:axPos val="l"/>
        <c:majorGridlines/>
        <c:numFmt formatCode="0" sourceLinked="1"/>
        <c:majorTickMark val="out"/>
        <c:minorTickMark val="none"/>
        <c:tickLblPos val="nextTo"/>
        <c:crossAx val="865176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'4'!$T$38:$V$38</c:f>
              <c:numCache>
                <c:formatCode>0</c:formatCode>
                <c:ptCount val="3"/>
                <c:pt idx="0">
                  <c:v>0</c:v>
                </c:pt>
                <c:pt idx="1">
                  <c:v>0</c:v>
                </c:pt>
                <c:pt idx="2">
                  <c:v>0</c:v>
                </c:pt>
              </c:numCache>
            </c:numRef>
          </c:val>
          <c:extLst>
            <c:ext xmlns:c16="http://schemas.microsoft.com/office/drawing/2014/chart" uri="{C3380CC4-5D6E-409C-BE32-E72D297353CC}">
              <c16:uniqueId val="{00000000-E15C-4D86-9A81-C1F6D0DAAF9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E15C-4D86-9A81-C1F6D0DAAF9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E15C-4D86-9A81-C1F6D0DAAF91}"/>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E15C-4D86-9A81-C1F6D0DAAF9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FAE-4AFC-930F-833659EF6E5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FAE-4AFC-930F-833659EF6E56}"/>
            </c:ext>
          </c:extLst>
        </c:ser>
        <c:dLbls>
          <c:showLegendKey val="0"/>
          <c:showVal val="0"/>
          <c:showCatName val="0"/>
          <c:showSerName val="0"/>
          <c:showPercent val="0"/>
          <c:showBubbleSize val="0"/>
        </c:dLbls>
        <c:gapWidth val="150"/>
        <c:axId val="86575360"/>
        <c:axId val="86577152"/>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FAE-4AFC-930F-833659EF6E56}"/>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FAE-4AFC-930F-833659EF6E56}"/>
            </c:ext>
          </c:extLst>
        </c:ser>
        <c:dLbls>
          <c:showLegendKey val="0"/>
          <c:showVal val="0"/>
          <c:showCatName val="0"/>
          <c:showSerName val="0"/>
          <c:showPercent val="0"/>
          <c:showBubbleSize val="0"/>
        </c:dLbls>
        <c:marker val="1"/>
        <c:smooth val="0"/>
        <c:axId val="86575360"/>
        <c:axId val="86577152"/>
      </c:lineChart>
      <c:catAx>
        <c:axId val="86575360"/>
        <c:scaling>
          <c:orientation val="minMax"/>
        </c:scaling>
        <c:delete val="0"/>
        <c:axPos val="b"/>
        <c:numFmt formatCode="General" sourceLinked="1"/>
        <c:majorTickMark val="out"/>
        <c:minorTickMark val="none"/>
        <c:tickLblPos val="nextTo"/>
        <c:crossAx val="86577152"/>
        <c:crosses val="autoZero"/>
        <c:auto val="1"/>
        <c:lblAlgn val="ctr"/>
        <c:lblOffset val="100"/>
        <c:noMultiLvlLbl val="0"/>
      </c:catAx>
      <c:valAx>
        <c:axId val="86577152"/>
        <c:scaling>
          <c:orientation val="minMax"/>
        </c:scaling>
        <c:delete val="0"/>
        <c:axPos val="l"/>
        <c:majorGridlines/>
        <c:numFmt formatCode="0.0" sourceLinked="1"/>
        <c:majorTickMark val="out"/>
        <c:minorTickMark val="none"/>
        <c:tickLblPos val="nextTo"/>
        <c:crossAx val="865753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416-41A6-BBDA-DEEB938A93A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416-41A6-BBDA-DEEB938A93AE}"/>
            </c:ext>
          </c:extLst>
        </c:ser>
        <c:dLbls>
          <c:showLegendKey val="0"/>
          <c:showVal val="0"/>
          <c:showCatName val="0"/>
          <c:showSerName val="0"/>
          <c:showPercent val="0"/>
          <c:showBubbleSize val="0"/>
        </c:dLbls>
        <c:gapWidth val="150"/>
        <c:axId val="86623360"/>
        <c:axId val="86624896"/>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416-41A6-BBDA-DEEB938A93AE}"/>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416-41A6-BBDA-DEEB938A93AE}"/>
            </c:ext>
          </c:extLst>
        </c:ser>
        <c:dLbls>
          <c:showLegendKey val="0"/>
          <c:showVal val="0"/>
          <c:showCatName val="0"/>
          <c:showSerName val="0"/>
          <c:showPercent val="0"/>
          <c:showBubbleSize val="0"/>
        </c:dLbls>
        <c:marker val="1"/>
        <c:smooth val="0"/>
        <c:axId val="86623360"/>
        <c:axId val="86624896"/>
      </c:lineChart>
      <c:catAx>
        <c:axId val="86623360"/>
        <c:scaling>
          <c:orientation val="minMax"/>
        </c:scaling>
        <c:delete val="0"/>
        <c:axPos val="b"/>
        <c:numFmt formatCode="General" sourceLinked="1"/>
        <c:majorTickMark val="out"/>
        <c:minorTickMark val="none"/>
        <c:tickLblPos val="nextTo"/>
        <c:crossAx val="86624896"/>
        <c:crosses val="autoZero"/>
        <c:auto val="1"/>
        <c:lblAlgn val="ctr"/>
        <c:lblOffset val="100"/>
        <c:noMultiLvlLbl val="0"/>
      </c:catAx>
      <c:valAx>
        <c:axId val="86624896"/>
        <c:scaling>
          <c:orientation val="minMax"/>
          <c:max val="70"/>
          <c:min val="10"/>
        </c:scaling>
        <c:delete val="0"/>
        <c:axPos val="l"/>
        <c:majorGridlines/>
        <c:numFmt formatCode="0" sourceLinked="1"/>
        <c:majorTickMark val="out"/>
        <c:minorTickMark val="none"/>
        <c:tickLblPos val="nextTo"/>
        <c:crossAx val="866233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C35-44D5-BF4E-4A47778EA48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C35-44D5-BF4E-4A47778EA488}"/>
            </c:ext>
          </c:extLst>
        </c:ser>
        <c:dLbls>
          <c:showLegendKey val="0"/>
          <c:showVal val="0"/>
          <c:showCatName val="0"/>
          <c:showSerName val="0"/>
          <c:showPercent val="0"/>
          <c:showBubbleSize val="0"/>
        </c:dLbls>
        <c:gapWidth val="150"/>
        <c:axId val="96166272"/>
        <c:axId val="96167808"/>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C35-44D5-BF4E-4A47778EA488}"/>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C35-44D5-BF4E-4A47778EA488}"/>
            </c:ext>
          </c:extLst>
        </c:ser>
        <c:dLbls>
          <c:showLegendKey val="0"/>
          <c:showVal val="0"/>
          <c:showCatName val="0"/>
          <c:showSerName val="0"/>
          <c:showPercent val="0"/>
          <c:showBubbleSize val="0"/>
        </c:dLbls>
        <c:marker val="1"/>
        <c:smooth val="0"/>
        <c:axId val="96166272"/>
        <c:axId val="96167808"/>
      </c:lineChart>
      <c:catAx>
        <c:axId val="96166272"/>
        <c:scaling>
          <c:orientation val="minMax"/>
        </c:scaling>
        <c:delete val="0"/>
        <c:axPos val="b"/>
        <c:numFmt formatCode="General" sourceLinked="1"/>
        <c:majorTickMark val="out"/>
        <c:minorTickMark val="none"/>
        <c:tickLblPos val="nextTo"/>
        <c:crossAx val="96167808"/>
        <c:crosses val="autoZero"/>
        <c:auto val="1"/>
        <c:lblAlgn val="ctr"/>
        <c:lblOffset val="100"/>
        <c:noMultiLvlLbl val="0"/>
      </c:catAx>
      <c:valAx>
        <c:axId val="96167808"/>
        <c:scaling>
          <c:orientation val="minMax"/>
          <c:max val="1"/>
        </c:scaling>
        <c:delete val="0"/>
        <c:axPos val="l"/>
        <c:majorGridlines/>
        <c:numFmt formatCode="0.0%" sourceLinked="1"/>
        <c:majorTickMark val="out"/>
        <c:minorTickMark val="none"/>
        <c:tickLblPos val="nextTo"/>
        <c:crossAx val="96166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2B2-4812-BDEB-B37B13D9738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2B2-4812-BDEB-B37B13D97387}"/>
            </c:ext>
          </c:extLst>
        </c:ser>
        <c:dLbls>
          <c:showLegendKey val="0"/>
          <c:showVal val="0"/>
          <c:showCatName val="0"/>
          <c:showSerName val="0"/>
          <c:showPercent val="0"/>
          <c:showBubbleSize val="0"/>
        </c:dLbls>
        <c:gapWidth val="150"/>
        <c:axId val="96201728"/>
        <c:axId val="96211712"/>
      </c:barChart>
      <c:lineChart>
        <c:grouping val="standard"/>
        <c:varyColors val="0"/>
        <c:ser>
          <c:idx val="2"/>
          <c:order val="2"/>
          <c:spPr>
            <a:ln w="22225">
              <a:solidFill>
                <a:srgbClr val="FF0000"/>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2B2-4812-BDEB-B37B13D97387}"/>
            </c:ext>
          </c:extLst>
        </c:ser>
        <c:ser>
          <c:idx val="3"/>
          <c:order val="3"/>
          <c:spPr>
            <a:ln w="22225">
              <a:solidFill>
                <a:schemeClr val="tx2">
                  <a:lumMod val="75000"/>
                </a:schemeClr>
              </a:solidFill>
              <a:prstDash val="dash"/>
            </a:ln>
          </c:spPr>
          <c:marker>
            <c:symbol val="none"/>
          </c:marker>
          <c:cat>
            <c:strRef>
              <c:f>'5'!$A$8:$H$8</c:f>
              <c:strCache>
                <c:ptCount val="8"/>
                <c:pt idx="0">
                  <c:v>Aug</c:v>
                </c:pt>
                <c:pt idx="1">
                  <c:v>Sep</c:v>
                </c:pt>
                <c:pt idx="2">
                  <c:v>Oct</c:v>
                </c:pt>
                <c:pt idx="3">
                  <c:v>Nov</c:v>
                </c:pt>
                <c:pt idx="4">
                  <c:v>Jan</c:v>
                </c:pt>
                <c:pt idx="5">
                  <c:v>Feb</c:v>
                </c:pt>
                <c:pt idx="6">
                  <c:v>Mar</c:v>
                </c:pt>
                <c:pt idx="7">
                  <c:v>Apr</c:v>
                </c:pt>
              </c:strCache>
            </c:strRef>
          </c:cat>
          <c:val>
            <c:numRef>
              <c:f>'5'!$A$37:$H$37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2B2-4812-BDEB-B37B13D97387}"/>
            </c:ext>
          </c:extLst>
        </c:ser>
        <c:dLbls>
          <c:showLegendKey val="0"/>
          <c:showVal val="0"/>
          <c:showCatName val="0"/>
          <c:showSerName val="0"/>
          <c:showPercent val="0"/>
          <c:showBubbleSize val="0"/>
        </c:dLbls>
        <c:marker val="1"/>
        <c:smooth val="0"/>
        <c:axId val="96201728"/>
        <c:axId val="96211712"/>
      </c:lineChart>
      <c:catAx>
        <c:axId val="96201728"/>
        <c:scaling>
          <c:orientation val="minMax"/>
        </c:scaling>
        <c:delete val="0"/>
        <c:axPos val="b"/>
        <c:numFmt formatCode="General" sourceLinked="1"/>
        <c:majorTickMark val="out"/>
        <c:minorTickMark val="none"/>
        <c:tickLblPos val="nextTo"/>
        <c:crossAx val="96211712"/>
        <c:crosses val="autoZero"/>
        <c:auto val="1"/>
        <c:lblAlgn val="ctr"/>
        <c:lblOffset val="100"/>
        <c:noMultiLvlLbl val="0"/>
      </c:catAx>
      <c:valAx>
        <c:axId val="96211712"/>
        <c:scaling>
          <c:orientation val="minMax"/>
          <c:max val="1"/>
        </c:scaling>
        <c:delete val="0"/>
        <c:axPos val="l"/>
        <c:majorGridlines/>
        <c:numFmt formatCode="0.0%" sourceLinked="1"/>
        <c:majorTickMark val="out"/>
        <c:minorTickMark val="none"/>
        <c:tickLblPos val="nextTo"/>
        <c:crossAx val="9620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'5'!$J$34:$P$34</c:f>
              <c:strCache>
                <c:ptCount val="7"/>
                <c:pt idx="0">
                  <c:v>GP 1</c:v>
                </c:pt>
                <c:pt idx="1">
                  <c:v>GP 2</c:v>
                </c:pt>
                <c:pt idx="2">
                  <c:v>GP 3</c:v>
                </c:pt>
                <c:pt idx="3">
                  <c:v>GP 4</c:v>
                </c:pt>
                <c:pt idx="4">
                  <c:v>GP 5</c:v>
                </c:pt>
                <c:pt idx="5">
                  <c:v>GP 6</c:v>
                </c:pt>
                <c:pt idx="6">
                  <c:v>AVE</c:v>
                </c:pt>
              </c:strCache>
            </c:strRef>
          </c:cat>
          <c:val>
            <c:numRef>
              <c:f>'5'!$J$35:$P$35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9C7-4C52-B4C6-B07F3BCB7AE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'5'!$J$34:$P$34</c:f>
              <c:strCache>
                <c:ptCount val="7"/>
                <c:pt idx="0">
                  <c:v>GP 1</c:v>
                </c:pt>
                <c:pt idx="1">
                  <c:v>GP 2</c:v>
                </c:pt>
                <c:pt idx="2">
                  <c:v>GP 3</c:v>
                </c:pt>
                <c:pt idx="3">
                  <c:v>GP 4</c:v>
                </c:pt>
                <c:pt idx="4">
                  <c:v>GP 5</c:v>
                </c:pt>
                <c:pt idx="5">
                  <c:v>GP 6</c:v>
                </c:pt>
                <c:pt idx="6">
                  <c:v>AVE</c:v>
                </c:pt>
              </c:strCache>
            </c:strRef>
          </c:cat>
          <c:val>
            <c:numRef>
              <c:f>'5'!$J$40:$P$40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9C7-4C52-B4C6-B07F3BCB7AE1}"/>
            </c:ext>
          </c:extLst>
        </c:ser>
        <c:dLbls>
          <c:showLegendKey val="0"/>
          <c:showVal val="0"/>
          <c:showCatName val="0"/>
          <c:showSerName val="0"/>
          <c:showPercent val="0"/>
          <c:showBubbleSize val="0"/>
        </c:dLbls>
        <c:gapWidth val="150"/>
        <c:axId val="96254208"/>
        <c:axId val="96264192"/>
      </c:barChart>
      <c:lineChart>
        <c:grouping val="standard"/>
        <c:varyColors val="0"/>
        <c:ser>
          <c:idx val="2"/>
          <c:order val="2"/>
          <c:spPr>
            <a:ln w="22225">
              <a:solidFill>
                <a:srgbClr val="FF0000"/>
              </a:solidFill>
              <a:prstDash val="dash"/>
            </a:ln>
          </c:spPr>
          <c:marker>
            <c:symbol val="none"/>
          </c:marker>
          <c:cat>
            <c:strRef>
              <c:f>'5'!$J$34:$P$34</c:f>
              <c:strCache>
                <c:ptCount val="7"/>
                <c:pt idx="0">
                  <c:v>GP 1</c:v>
                </c:pt>
                <c:pt idx="1">
                  <c:v>GP 2</c:v>
                </c:pt>
                <c:pt idx="2">
                  <c:v>GP 3</c:v>
                </c:pt>
                <c:pt idx="3">
                  <c:v>GP 4</c:v>
                </c:pt>
                <c:pt idx="4">
                  <c:v>GP 5</c:v>
                </c:pt>
                <c:pt idx="5">
                  <c:v>GP 6</c:v>
                </c:pt>
                <c:pt idx="6">
                  <c:v>AVE</c:v>
                </c:pt>
              </c:strCache>
            </c:strRef>
          </c:cat>
          <c:val>
            <c:numRef>
              <c:f>'5'!$J$38:$P$38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9C7-4C52-B4C6-B07F3BCB7AE1}"/>
            </c:ext>
          </c:extLst>
        </c:ser>
        <c:ser>
          <c:idx val="3"/>
          <c:order val="3"/>
          <c:spPr>
            <a:ln w="22225">
              <a:solidFill>
                <a:schemeClr val="tx2">
                  <a:lumMod val="75000"/>
                </a:schemeClr>
              </a:solidFill>
              <a:prstDash val="dash"/>
            </a:ln>
          </c:spPr>
          <c:marker>
            <c:symbol val="none"/>
          </c:marker>
          <c:cat>
            <c:strRef>
              <c:f>'5'!$J$34:$P$34</c:f>
              <c:strCache>
                <c:ptCount val="7"/>
                <c:pt idx="0">
                  <c:v>GP 1</c:v>
                </c:pt>
                <c:pt idx="1">
                  <c:v>GP 2</c:v>
                </c:pt>
                <c:pt idx="2">
                  <c:v>GP 3</c:v>
                </c:pt>
                <c:pt idx="3">
                  <c:v>GP 4</c:v>
                </c:pt>
                <c:pt idx="4">
                  <c:v>GP 5</c:v>
                </c:pt>
                <c:pt idx="5">
                  <c:v>GP 6</c:v>
                </c:pt>
                <c:pt idx="6">
                  <c:v>AVE</c:v>
                </c:pt>
              </c:strCache>
            </c:strRef>
          </c:cat>
          <c:val>
            <c:numRef>
              <c:f>'5'!$J$37:$P$37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9C7-4C52-B4C6-B07F3BCB7AE1}"/>
            </c:ext>
          </c:extLst>
        </c:ser>
        <c:dLbls>
          <c:showLegendKey val="0"/>
          <c:showVal val="0"/>
          <c:showCatName val="0"/>
          <c:showSerName val="0"/>
          <c:showPercent val="0"/>
          <c:showBubbleSize val="0"/>
        </c:dLbls>
        <c:marker val="1"/>
        <c:smooth val="0"/>
        <c:axId val="96254208"/>
        <c:axId val="96264192"/>
      </c:lineChart>
      <c:catAx>
        <c:axId val="96254208"/>
        <c:scaling>
          <c:orientation val="minMax"/>
        </c:scaling>
        <c:delete val="0"/>
        <c:axPos val="b"/>
        <c:numFmt formatCode="General" sourceLinked="1"/>
        <c:majorTickMark val="out"/>
        <c:minorTickMark val="none"/>
        <c:tickLblPos val="nextTo"/>
        <c:crossAx val="96264192"/>
        <c:crosses val="autoZero"/>
        <c:auto val="1"/>
        <c:lblAlgn val="ctr"/>
        <c:lblOffset val="100"/>
        <c:noMultiLvlLbl val="0"/>
      </c:catAx>
      <c:valAx>
        <c:axId val="96264192"/>
        <c:scaling>
          <c:orientation val="minMax"/>
          <c:max val="1"/>
          <c:min val="0.4"/>
        </c:scaling>
        <c:delete val="0"/>
        <c:axPos val="l"/>
        <c:majorGridlines/>
        <c:numFmt formatCode="0%" sourceLinked="1"/>
        <c:majorTickMark val="out"/>
        <c:minorTickMark val="none"/>
        <c:tickLblPos val="nextTo"/>
        <c:crossAx val="962542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'5'!$B$25:$D$25</c:f>
              <c:numCache>
                <c:formatCode>0</c:formatCode>
                <c:ptCount val="3"/>
                <c:pt idx="0">
                  <c:v>0</c:v>
                </c:pt>
                <c:pt idx="1">
                  <c:v>0</c:v>
                </c:pt>
                <c:pt idx="2">
                  <c:v>0</c:v>
                </c:pt>
              </c:numCache>
            </c:numRef>
          </c:val>
          <c:extLst>
            <c:ext xmlns:c16="http://schemas.microsoft.com/office/drawing/2014/chart" uri="{C3380CC4-5D6E-409C-BE32-E72D297353CC}">
              <c16:uniqueId val="{00000000-BB05-4FD0-A5A5-5F4DC30FA072}"/>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'5'!$B$26:$D$26</c:f>
              <c:numCache>
                <c:formatCode>0</c:formatCode>
                <c:ptCount val="3"/>
                <c:pt idx="0">
                  <c:v>0</c:v>
                </c:pt>
                <c:pt idx="1">
                  <c:v>0</c:v>
                </c:pt>
                <c:pt idx="2">
                  <c:v>0</c:v>
                </c:pt>
              </c:numCache>
            </c:numRef>
          </c:val>
          <c:extLst>
            <c:ext xmlns:c16="http://schemas.microsoft.com/office/drawing/2014/chart" uri="{C3380CC4-5D6E-409C-BE32-E72D297353CC}">
              <c16:uniqueId val="{00000001-BB05-4FD0-A5A5-5F4DC30FA072}"/>
            </c:ext>
          </c:extLst>
        </c:ser>
        <c:dLbls>
          <c:showLegendKey val="0"/>
          <c:showVal val="0"/>
          <c:showCatName val="0"/>
          <c:showSerName val="0"/>
          <c:showPercent val="0"/>
          <c:showBubbleSize val="0"/>
        </c:dLbls>
        <c:gapWidth val="150"/>
        <c:axId val="96302592"/>
        <c:axId val="9630412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'5'!$B$27:$D$27</c:f>
              <c:numCache>
                <c:formatCode>0</c:formatCode>
                <c:ptCount val="3"/>
                <c:pt idx="0">
                  <c:v>0</c:v>
                </c:pt>
                <c:pt idx="1">
                  <c:v>0</c:v>
                </c:pt>
                <c:pt idx="2">
                  <c:v>0</c:v>
                </c:pt>
              </c:numCache>
            </c:numRef>
          </c:val>
          <c:smooth val="0"/>
          <c:extLst>
            <c:ext xmlns:c16="http://schemas.microsoft.com/office/drawing/2014/chart" uri="{C3380CC4-5D6E-409C-BE32-E72D297353CC}">
              <c16:uniqueId val="{00000002-BB05-4FD0-A5A5-5F4DC30FA072}"/>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'5'!$B$28:$D$28</c:f>
              <c:numCache>
                <c:formatCode>0</c:formatCode>
                <c:ptCount val="3"/>
                <c:pt idx="0">
                  <c:v>0</c:v>
                </c:pt>
                <c:pt idx="1">
                  <c:v>0</c:v>
                </c:pt>
                <c:pt idx="2">
                  <c:v>0</c:v>
                </c:pt>
              </c:numCache>
            </c:numRef>
          </c:val>
          <c:smooth val="0"/>
          <c:extLst>
            <c:ext xmlns:c16="http://schemas.microsoft.com/office/drawing/2014/chart" uri="{C3380CC4-5D6E-409C-BE32-E72D297353CC}">
              <c16:uniqueId val="{00000003-BB05-4FD0-A5A5-5F4DC30FA072}"/>
            </c:ext>
          </c:extLst>
        </c:ser>
        <c:dLbls>
          <c:showLegendKey val="0"/>
          <c:showVal val="0"/>
          <c:showCatName val="0"/>
          <c:showSerName val="0"/>
          <c:showPercent val="0"/>
          <c:showBubbleSize val="0"/>
        </c:dLbls>
        <c:marker val="1"/>
        <c:smooth val="0"/>
        <c:axId val="96302592"/>
        <c:axId val="96304128"/>
      </c:lineChart>
      <c:catAx>
        <c:axId val="96302592"/>
        <c:scaling>
          <c:orientation val="minMax"/>
        </c:scaling>
        <c:delete val="0"/>
        <c:axPos val="b"/>
        <c:numFmt formatCode="General" sourceLinked="1"/>
        <c:majorTickMark val="out"/>
        <c:minorTickMark val="none"/>
        <c:tickLblPos val="nextTo"/>
        <c:crossAx val="96304128"/>
        <c:crosses val="autoZero"/>
        <c:auto val="1"/>
        <c:lblAlgn val="ctr"/>
        <c:lblOffset val="100"/>
        <c:noMultiLvlLbl val="0"/>
      </c:catAx>
      <c:valAx>
        <c:axId val="96304128"/>
        <c:scaling>
          <c:orientation val="minMax"/>
        </c:scaling>
        <c:delete val="0"/>
        <c:axPos val="l"/>
        <c:majorGridlines/>
        <c:numFmt formatCode="0" sourceLinked="1"/>
        <c:majorTickMark val="out"/>
        <c:minorTickMark val="none"/>
        <c:tickLblPos val="nextTo"/>
        <c:crossAx val="963025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'5'!$K$25:$M$25</c:f>
              <c:numCache>
                <c:formatCode>0</c:formatCode>
                <c:ptCount val="3"/>
                <c:pt idx="0">
                  <c:v>0</c:v>
                </c:pt>
                <c:pt idx="1">
                  <c:v>0</c:v>
                </c:pt>
                <c:pt idx="2">
                  <c:v>0</c:v>
                </c:pt>
              </c:numCache>
            </c:numRef>
          </c:val>
          <c:extLst>
            <c:ext xmlns:c16="http://schemas.microsoft.com/office/drawing/2014/chart" uri="{C3380CC4-5D6E-409C-BE32-E72D297353CC}">
              <c16:uniqueId val="{00000000-0A5D-4DF7-BDA0-AA7D213A86B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0A5D-4DF7-BDA0-AA7D213A86BC}"/>
            </c:ext>
          </c:extLst>
        </c:ser>
        <c:dLbls>
          <c:showLegendKey val="0"/>
          <c:showVal val="0"/>
          <c:showCatName val="0"/>
          <c:showSerName val="0"/>
          <c:showPercent val="0"/>
          <c:showBubbleSize val="0"/>
        </c:dLbls>
        <c:gapWidth val="150"/>
        <c:axId val="96350976"/>
        <c:axId val="9635251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0A5D-4DF7-BDA0-AA7D213A86BC}"/>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'5'!$K$28:$M$28</c:f>
              <c:numCache>
                <c:formatCode>0</c:formatCode>
                <c:ptCount val="3"/>
                <c:pt idx="0">
                  <c:v>0</c:v>
                </c:pt>
                <c:pt idx="1">
                  <c:v>0</c:v>
                </c:pt>
                <c:pt idx="2">
                  <c:v>0</c:v>
                </c:pt>
              </c:numCache>
            </c:numRef>
          </c:val>
          <c:smooth val="0"/>
          <c:extLst>
            <c:ext xmlns:c16="http://schemas.microsoft.com/office/drawing/2014/chart" uri="{C3380CC4-5D6E-409C-BE32-E72D297353CC}">
              <c16:uniqueId val="{00000003-0A5D-4DF7-BDA0-AA7D213A86BC}"/>
            </c:ext>
          </c:extLst>
        </c:ser>
        <c:dLbls>
          <c:showLegendKey val="0"/>
          <c:showVal val="0"/>
          <c:showCatName val="0"/>
          <c:showSerName val="0"/>
          <c:showPercent val="0"/>
          <c:showBubbleSize val="0"/>
        </c:dLbls>
        <c:marker val="1"/>
        <c:smooth val="0"/>
        <c:axId val="96350976"/>
        <c:axId val="96352512"/>
      </c:lineChart>
      <c:catAx>
        <c:axId val="96350976"/>
        <c:scaling>
          <c:orientation val="minMax"/>
        </c:scaling>
        <c:delete val="0"/>
        <c:axPos val="b"/>
        <c:numFmt formatCode="General" sourceLinked="1"/>
        <c:majorTickMark val="out"/>
        <c:minorTickMark val="none"/>
        <c:tickLblPos val="nextTo"/>
        <c:crossAx val="96352512"/>
        <c:crosses val="autoZero"/>
        <c:auto val="1"/>
        <c:lblAlgn val="ctr"/>
        <c:lblOffset val="100"/>
        <c:noMultiLvlLbl val="0"/>
      </c:catAx>
      <c:valAx>
        <c:axId val="96352512"/>
        <c:scaling>
          <c:orientation val="minMax"/>
        </c:scaling>
        <c:delete val="0"/>
        <c:axPos val="l"/>
        <c:majorGridlines/>
        <c:numFmt formatCode="0" sourceLinked="1"/>
        <c:majorTickMark val="out"/>
        <c:minorTickMark val="none"/>
        <c:tickLblPos val="nextTo"/>
        <c:crossAx val="963509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'5'!$T$12:$V$12</c:f>
              <c:numCache>
                <c:formatCode>0</c:formatCode>
                <c:ptCount val="3"/>
                <c:pt idx="0">
                  <c:v>0</c:v>
                </c:pt>
                <c:pt idx="1">
                  <c:v>0</c:v>
                </c:pt>
                <c:pt idx="2">
                  <c:v>0</c:v>
                </c:pt>
              </c:numCache>
            </c:numRef>
          </c:val>
          <c:extLst>
            <c:ext xmlns:c16="http://schemas.microsoft.com/office/drawing/2014/chart" uri="{C3380CC4-5D6E-409C-BE32-E72D297353CC}">
              <c16:uniqueId val="{00000000-A2F3-4D65-A586-E4BC1671E33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'5'!$T$13:$V$13</c:f>
              <c:numCache>
                <c:formatCode>0</c:formatCode>
                <c:ptCount val="3"/>
                <c:pt idx="0">
                  <c:v>0</c:v>
                </c:pt>
                <c:pt idx="1">
                  <c:v>0</c:v>
                </c:pt>
                <c:pt idx="2">
                  <c:v>0</c:v>
                </c:pt>
              </c:numCache>
            </c:numRef>
          </c:val>
          <c:extLst>
            <c:ext xmlns:c16="http://schemas.microsoft.com/office/drawing/2014/chart" uri="{C3380CC4-5D6E-409C-BE32-E72D297353CC}">
              <c16:uniqueId val="{00000001-A2F3-4D65-A586-E4BC1671E339}"/>
            </c:ext>
          </c:extLst>
        </c:ser>
        <c:dLbls>
          <c:showLegendKey val="0"/>
          <c:showVal val="0"/>
          <c:showCatName val="0"/>
          <c:showSerName val="0"/>
          <c:showPercent val="0"/>
          <c:showBubbleSize val="0"/>
        </c:dLbls>
        <c:gapWidth val="150"/>
        <c:axId val="96403456"/>
        <c:axId val="9640499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'5'!$T$14:$V$14</c:f>
              <c:numCache>
                <c:formatCode>0</c:formatCode>
                <c:ptCount val="3"/>
                <c:pt idx="0">
                  <c:v>0</c:v>
                </c:pt>
                <c:pt idx="1">
                  <c:v>0</c:v>
                </c:pt>
                <c:pt idx="2">
                  <c:v>0</c:v>
                </c:pt>
              </c:numCache>
            </c:numRef>
          </c:val>
          <c:smooth val="0"/>
          <c:extLst>
            <c:ext xmlns:c16="http://schemas.microsoft.com/office/drawing/2014/chart" uri="{C3380CC4-5D6E-409C-BE32-E72D297353CC}">
              <c16:uniqueId val="{00000002-A2F3-4D65-A586-E4BC1671E33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'5'!$T$15:$V$15</c:f>
              <c:numCache>
                <c:formatCode>0</c:formatCode>
                <c:ptCount val="3"/>
                <c:pt idx="0">
                  <c:v>0</c:v>
                </c:pt>
                <c:pt idx="1">
                  <c:v>0</c:v>
                </c:pt>
                <c:pt idx="2">
                  <c:v>0</c:v>
                </c:pt>
              </c:numCache>
            </c:numRef>
          </c:val>
          <c:smooth val="0"/>
          <c:extLst>
            <c:ext xmlns:c16="http://schemas.microsoft.com/office/drawing/2014/chart" uri="{C3380CC4-5D6E-409C-BE32-E72D297353CC}">
              <c16:uniqueId val="{00000003-A2F3-4D65-A586-E4BC1671E339}"/>
            </c:ext>
          </c:extLst>
        </c:ser>
        <c:dLbls>
          <c:showLegendKey val="0"/>
          <c:showVal val="0"/>
          <c:showCatName val="0"/>
          <c:showSerName val="0"/>
          <c:showPercent val="0"/>
          <c:showBubbleSize val="0"/>
        </c:dLbls>
        <c:marker val="1"/>
        <c:smooth val="0"/>
        <c:axId val="96403456"/>
        <c:axId val="96404992"/>
      </c:lineChart>
      <c:catAx>
        <c:axId val="96403456"/>
        <c:scaling>
          <c:orientation val="minMax"/>
        </c:scaling>
        <c:delete val="0"/>
        <c:axPos val="b"/>
        <c:numFmt formatCode="General" sourceLinked="1"/>
        <c:majorTickMark val="out"/>
        <c:minorTickMark val="none"/>
        <c:tickLblPos val="nextTo"/>
        <c:crossAx val="96404992"/>
        <c:crosses val="autoZero"/>
        <c:auto val="1"/>
        <c:lblAlgn val="ctr"/>
        <c:lblOffset val="100"/>
        <c:noMultiLvlLbl val="0"/>
      </c:catAx>
      <c:valAx>
        <c:axId val="96404992"/>
        <c:scaling>
          <c:orientation val="minMax"/>
        </c:scaling>
        <c:delete val="0"/>
        <c:axPos val="l"/>
        <c:majorGridlines/>
        <c:numFmt formatCode="0" sourceLinked="1"/>
        <c:majorTickMark val="out"/>
        <c:minorTickMark val="none"/>
        <c:tickLblPos val="nextTo"/>
        <c:crossAx val="96403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'5'!$T$38:$V$38</c:f>
              <c:numCache>
                <c:formatCode>0</c:formatCode>
                <c:ptCount val="3"/>
                <c:pt idx="0">
                  <c:v>0</c:v>
                </c:pt>
                <c:pt idx="1">
                  <c:v>0</c:v>
                </c:pt>
                <c:pt idx="2">
                  <c:v>0</c:v>
                </c:pt>
              </c:numCache>
            </c:numRef>
          </c:val>
          <c:extLst>
            <c:ext xmlns:c16="http://schemas.microsoft.com/office/drawing/2014/chart" uri="{C3380CC4-5D6E-409C-BE32-E72D297353CC}">
              <c16:uniqueId val="{00000000-811A-4C72-98B5-6E00A5E01F9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11A-4C72-98B5-6E00A5E01F9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11A-4C72-98B5-6E00A5E01F91}"/>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11A-4C72-98B5-6E00A5E01F9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551-4028-8563-E3CC698D7B6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551-4028-8563-E3CC698D7B62}"/>
            </c:ext>
          </c:extLst>
        </c:ser>
        <c:dLbls>
          <c:showLegendKey val="0"/>
          <c:showVal val="0"/>
          <c:showCatName val="0"/>
          <c:showSerName val="0"/>
          <c:showPercent val="0"/>
          <c:showBubbleSize val="0"/>
        </c:dLbls>
        <c:gapWidth val="150"/>
        <c:axId val="97649792"/>
        <c:axId val="97651328"/>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551-4028-8563-E3CC698D7B62}"/>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551-4028-8563-E3CC698D7B62}"/>
            </c:ext>
          </c:extLst>
        </c:ser>
        <c:dLbls>
          <c:showLegendKey val="0"/>
          <c:showVal val="0"/>
          <c:showCatName val="0"/>
          <c:showSerName val="0"/>
          <c:showPercent val="0"/>
          <c:showBubbleSize val="0"/>
        </c:dLbls>
        <c:marker val="1"/>
        <c:smooth val="0"/>
        <c:axId val="97649792"/>
        <c:axId val="97651328"/>
      </c:lineChart>
      <c:catAx>
        <c:axId val="97649792"/>
        <c:scaling>
          <c:orientation val="minMax"/>
        </c:scaling>
        <c:delete val="0"/>
        <c:axPos val="b"/>
        <c:numFmt formatCode="General" sourceLinked="1"/>
        <c:majorTickMark val="out"/>
        <c:minorTickMark val="none"/>
        <c:tickLblPos val="nextTo"/>
        <c:crossAx val="97651328"/>
        <c:crosses val="autoZero"/>
        <c:auto val="1"/>
        <c:lblAlgn val="ctr"/>
        <c:lblOffset val="100"/>
        <c:noMultiLvlLbl val="0"/>
      </c:catAx>
      <c:valAx>
        <c:axId val="97651328"/>
        <c:scaling>
          <c:orientation val="minMax"/>
        </c:scaling>
        <c:delete val="0"/>
        <c:axPos val="l"/>
        <c:majorGridlines/>
        <c:numFmt formatCode="0.0" sourceLinked="1"/>
        <c:majorTickMark val="out"/>
        <c:minorTickMark val="none"/>
        <c:tickLblPos val="nextTo"/>
        <c:crossAx val="97649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1C3-4D38-8858-19D55809EEC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1C3-4D38-8858-19D55809EECB}"/>
            </c:ext>
          </c:extLst>
        </c:ser>
        <c:dLbls>
          <c:showLegendKey val="0"/>
          <c:showVal val="0"/>
          <c:showCatName val="0"/>
          <c:showSerName val="0"/>
          <c:showPercent val="0"/>
          <c:showBubbleSize val="0"/>
        </c:dLbls>
        <c:gapWidth val="150"/>
        <c:axId val="97685888"/>
        <c:axId val="97687424"/>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1C3-4D38-8858-19D55809EECB}"/>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1C3-4D38-8858-19D55809EECB}"/>
            </c:ext>
          </c:extLst>
        </c:ser>
        <c:dLbls>
          <c:showLegendKey val="0"/>
          <c:showVal val="0"/>
          <c:showCatName val="0"/>
          <c:showSerName val="0"/>
          <c:showPercent val="0"/>
          <c:showBubbleSize val="0"/>
        </c:dLbls>
        <c:marker val="1"/>
        <c:smooth val="0"/>
        <c:axId val="97685888"/>
        <c:axId val="97687424"/>
      </c:lineChart>
      <c:catAx>
        <c:axId val="97685888"/>
        <c:scaling>
          <c:orientation val="minMax"/>
        </c:scaling>
        <c:delete val="0"/>
        <c:axPos val="b"/>
        <c:numFmt formatCode="General" sourceLinked="1"/>
        <c:majorTickMark val="out"/>
        <c:minorTickMark val="none"/>
        <c:tickLblPos val="nextTo"/>
        <c:crossAx val="97687424"/>
        <c:crosses val="autoZero"/>
        <c:auto val="1"/>
        <c:lblAlgn val="ctr"/>
        <c:lblOffset val="100"/>
        <c:noMultiLvlLbl val="0"/>
      </c:catAx>
      <c:valAx>
        <c:axId val="97687424"/>
        <c:scaling>
          <c:orientation val="minMax"/>
          <c:max val="70"/>
          <c:min val="10"/>
        </c:scaling>
        <c:delete val="0"/>
        <c:axPos val="l"/>
        <c:majorGridlines/>
        <c:numFmt formatCode="0" sourceLinked="1"/>
        <c:majorTickMark val="out"/>
        <c:minorTickMark val="none"/>
        <c:tickLblPos val="nextTo"/>
        <c:crossAx val="976858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785-480A-858C-8E04AECA7BD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785-480A-858C-8E04AECA7BDC}"/>
            </c:ext>
          </c:extLst>
        </c:ser>
        <c:dLbls>
          <c:showLegendKey val="0"/>
          <c:showVal val="0"/>
          <c:showCatName val="0"/>
          <c:showSerName val="0"/>
          <c:showPercent val="0"/>
          <c:showBubbleSize val="0"/>
        </c:dLbls>
        <c:gapWidth val="150"/>
        <c:axId val="97721728"/>
        <c:axId val="97727616"/>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785-480A-858C-8E04AECA7BDC}"/>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785-480A-858C-8E04AECA7BDC}"/>
            </c:ext>
          </c:extLst>
        </c:ser>
        <c:dLbls>
          <c:showLegendKey val="0"/>
          <c:showVal val="0"/>
          <c:showCatName val="0"/>
          <c:showSerName val="0"/>
          <c:showPercent val="0"/>
          <c:showBubbleSize val="0"/>
        </c:dLbls>
        <c:marker val="1"/>
        <c:smooth val="0"/>
        <c:axId val="97721728"/>
        <c:axId val="97727616"/>
      </c:lineChart>
      <c:catAx>
        <c:axId val="97721728"/>
        <c:scaling>
          <c:orientation val="minMax"/>
        </c:scaling>
        <c:delete val="0"/>
        <c:axPos val="b"/>
        <c:numFmt formatCode="General" sourceLinked="1"/>
        <c:majorTickMark val="out"/>
        <c:minorTickMark val="none"/>
        <c:tickLblPos val="nextTo"/>
        <c:crossAx val="97727616"/>
        <c:crosses val="autoZero"/>
        <c:auto val="1"/>
        <c:lblAlgn val="ctr"/>
        <c:lblOffset val="100"/>
        <c:noMultiLvlLbl val="0"/>
      </c:catAx>
      <c:valAx>
        <c:axId val="97727616"/>
        <c:scaling>
          <c:orientation val="minMax"/>
          <c:max val="1"/>
        </c:scaling>
        <c:delete val="0"/>
        <c:axPos val="l"/>
        <c:majorGridlines/>
        <c:numFmt formatCode="0.0%" sourceLinked="1"/>
        <c:majorTickMark val="out"/>
        <c:minorTickMark val="none"/>
        <c:tickLblPos val="nextTo"/>
        <c:crossAx val="9772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'6'!$A$35:$H$35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6E4-44B6-A064-DC33B076707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'6'!$A$40:$H$40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6E4-44B6-A064-DC33B0767075}"/>
            </c:ext>
          </c:extLst>
        </c:ser>
        <c:dLbls>
          <c:showLegendKey val="0"/>
          <c:showVal val="0"/>
          <c:showCatName val="0"/>
          <c:showSerName val="0"/>
          <c:showPercent val="0"/>
          <c:showBubbleSize val="0"/>
        </c:dLbls>
        <c:gapWidth val="150"/>
        <c:axId val="97766016"/>
        <c:axId val="97784192"/>
      </c:barChart>
      <c:lineChart>
        <c:grouping val="standard"/>
        <c:varyColors val="0"/>
        <c:ser>
          <c:idx val="2"/>
          <c:order val="2"/>
          <c:spPr>
            <a:ln w="22225">
              <a:solidFill>
                <a:srgbClr val="FF0000"/>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6E4-44B6-A064-DC33B0767075}"/>
            </c:ext>
          </c:extLst>
        </c:ser>
        <c:ser>
          <c:idx val="3"/>
          <c:order val="3"/>
          <c:spPr>
            <a:ln w="22225">
              <a:solidFill>
                <a:schemeClr val="tx2">
                  <a:lumMod val="75000"/>
                </a:schemeClr>
              </a:solidFill>
              <a:prstDash val="dash"/>
            </a:ln>
          </c:spPr>
          <c:marker>
            <c:symbol val="none"/>
          </c:marker>
          <c:cat>
            <c:strRef>
              <c:f>'6'!$A$8:$H$8</c:f>
              <c:strCache>
                <c:ptCount val="8"/>
                <c:pt idx="0">
                  <c:v>Aug</c:v>
                </c:pt>
                <c:pt idx="1">
                  <c:v>Sep</c:v>
                </c:pt>
                <c:pt idx="2">
                  <c:v>Oct</c:v>
                </c:pt>
                <c:pt idx="3">
                  <c:v>Nov</c:v>
                </c:pt>
                <c:pt idx="4">
                  <c:v>Jan</c:v>
                </c:pt>
                <c:pt idx="5">
                  <c:v>Feb</c:v>
                </c:pt>
                <c:pt idx="6">
                  <c:v>Mar</c:v>
                </c:pt>
                <c:pt idx="7">
                  <c:v>Apr</c:v>
                </c:pt>
              </c:strCache>
            </c:strRef>
          </c:cat>
          <c:val>
            <c:numRef>
              <c:f>'6'!$A$37:$H$37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6E4-44B6-A064-DC33B0767075}"/>
            </c:ext>
          </c:extLst>
        </c:ser>
        <c:dLbls>
          <c:showLegendKey val="0"/>
          <c:showVal val="0"/>
          <c:showCatName val="0"/>
          <c:showSerName val="0"/>
          <c:showPercent val="0"/>
          <c:showBubbleSize val="0"/>
        </c:dLbls>
        <c:marker val="1"/>
        <c:smooth val="0"/>
        <c:axId val="97766016"/>
        <c:axId val="97784192"/>
      </c:lineChart>
      <c:catAx>
        <c:axId val="97766016"/>
        <c:scaling>
          <c:orientation val="minMax"/>
        </c:scaling>
        <c:delete val="0"/>
        <c:axPos val="b"/>
        <c:numFmt formatCode="General" sourceLinked="1"/>
        <c:majorTickMark val="out"/>
        <c:minorTickMark val="none"/>
        <c:tickLblPos val="nextTo"/>
        <c:crossAx val="97784192"/>
        <c:crosses val="autoZero"/>
        <c:auto val="1"/>
        <c:lblAlgn val="ctr"/>
        <c:lblOffset val="100"/>
        <c:noMultiLvlLbl val="0"/>
      </c:catAx>
      <c:valAx>
        <c:axId val="97784192"/>
        <c:scaling>
          <c:orientation val="minMax"/>
          <c:max val="1"/>
        </c:scaling>
        <c:delete val="0"/>
        <c:axPos val="l"/>
        <c:majorGridlines/>
        <c:numFmt formatCode="0.0%" sourceLinked="1"/>
        <c:majorTickMark val="out"/>
        <c:minorTickMark val="none"/>
        <c:tickLblPos val="nextTo"/>
        <c:crossAx val="977660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'6'!$J$34:$P$34</c:f>
              <c:strCache>
                <c:ptCount val="7"/>
                <c:pt idx="0">
                  <c:v>GP 1</c:v>
                </c:pt>
                <c:pt idx="1">
                  <c:v>GP 2</c:v>
                </c:pt>
                <c:pt idx="2">
                  <c:v>GP 3</c:v>
                </c:pt>
                <c:pt idx="3">
                  <c:v>GP 4</c:v>
                </c:pt>
                <c:pt idx="4">
                  <c:v>GP 5</c:v>
                </c:pt>
                <c:pt idx="5">
                  <c:v>GP 6</c:v>
                </c:pt>
                <c:pt idx="6">
                  <c:v>AVE</c:v>
                </c:pt>
              </c:strCache>
            </c:strRef>
          </c:cat>
          <c:val>
            <c:numRef>
              <c:f>'6'!$J$35:$P$35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ACA-441C-8F9D-E6F6FEEE87A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'6'!$J$34:$P$34</c:f>
              <c:strCache>
                <c:ptCount val="7"/>
                <c:pt idx="0">
                  <c:v>GP 1</c:v>
                </c:pt>
                <c:pt idx="1">
                  <c:v>GP 2</c:v>
                </c:pt>
                <c:pt idx="2">
                  <c:v>GP 3</c:v>
                </c:pt>
                <c:pt idx="3">
                  <c:v>GP 4</c:v>
                </c:pt>
                <c:pt idx="4">
                  <c:v>GP 5</c:v>
                </c:pt>
                <c:pt idx="5">
                  <c:v>GP 6</c:v>
                </c:pt>
                <c:pt idx="6">
                  <c:v>AVE</c:v>
                </c:pt>
              </c:strCache>
            </c:strRef>
          </c:cat>
          <c:val>
            <c:numRef>
              <c:f>'6'!$J$40:$P$40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ACA-441C-8F9D-E6F6FEEE87AB}"/>
            </c:ext>
          </c:extLst>
        </c:ser>
        <c:dLbls>
          <c:showLegendKey val="0"/>
          <c:showVal val="0"/>
          <c:showCatName val="0"/>
          <c:showSerName val="0"/>
          <c:showPercent val="0"/>
          <c:showBubbleSize val="0"/>
        </c:dLbls>
        <c:gapWidth val="150"/>
        <c:axId val="97814400"/>
        <c:axId val="97815936"/>
      </c:barChart>
      <c:lineChart>
        <c:grouping val="standard"/>
        <c:varyColors val="0"/>
        <c:ser>
          <c:idx val="2"/>
          <c:order val="2"/>
          <c:spPr>
            <a:ln w="22225">
              <a:solidFill>
                <a:srgbClr val="FF0000"/>
              </a:solidFill>
              <a:prstDash val="dash"/>
            </a:ln>
          </c:spPr>
          <c:marker>
            <c:symbol val="none"/>
          </c:marker>
          <c:cat>
            <c:strRef>
              <c:f>'6'!$J$34:$P$34</c:f>
              <c:strCache>
                <c:ptCount val="7"/>
                <c:pt idx="0">
                  <c:v>GP 1</c:v>
                </c:pt>
                <c:pt idx="1">
                  <c:v>GP 2</c:v>
                </c:pt>
                <c:pt idx="2">
                  <c:v>GP 3</c:v>
                </c:pt>
                <c:pt idx="3">
                  <c:v>GP 4</c:v>
                </c:pt>
                <c:pt idx="4">
                  <c:v>GP 5</c:v>
                </c:pt>
                <c:pt idx="5">
                  <c:v>GP 6</c:v>
                </c:pt>
                <c:pt idx="6">
                  <c:v>AVE</c:v>
                </c:pt>
              </c:strCache>
            </c:strRef>
          </c:cat>
          <c:val>
            <c:numRef>
              <c:f>'6'!$J$38:$P$38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0ACA-441C-8F9D-E6F6FEEE87AB}"/>
            </c:ext>
          </c:extLst>
        </c:ser>
        <c:ser>
          <c:idx val="3"/>
          <c:order val="3"/>
          <c:spPr>
            <a:ln w="22225">
              <a:solidFill>
                <a:schemeClr val="tx2">
                  <a:lumMod val="75000"/>
                </a:schemeClr>
              </a:solidFill>
              <a:prstDash val="dash"/>
            </a:ln>
          </c:spPr>
          <c:marker>
            <c:symbol val="none"/>
          </c:marker>
          <c:cat>
            <c:strRef>
              <c:f>'6'!$J$34:$P$34</c:f>
              <c:strCache>
                <c:ptCount val="7"/>
                <c:pt idx="0">
                  <c:v>GP 1</c:v>
                </c:pt>
                <c:pt idx="1">
                  <c:v>GP 2</c:v>
                </c:pt>
                <c:pt idx="2">
                  <c:v>GP 3</c:v>
                </c:pt>
                <c:pt idx="3">
                  <c:v>GP 4</c:v>
                </c:pt>
                <c:pt idx="4">
                  <c:v>GP 5</c:v>
                </c:pt>
                <c:pt idx="5">
                  <c:v>GP 6</c:v>
                </c:pt>
                <c:pt idx="6">
                  <c:v>AVE</c:v>
                </c:pt>
              </c:strCache>
            </c:strRef>
          </c:cat>
          <c:val>
            <c:numRef>
              <c:f>'6'!$J$37:$P$37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0ACA-441C-8F9D-E6F6FEEE87AB}"/>
            </c:ext>
          </c:extLst>
        </c:ser>
        <c:dLbls>
          <c:showLegendKey val="0"/>
          <c:showVal val="0"/>
          <c:showCatName val="0"/>
          <c:showSerName val="0"/>
          <c:showPercent val="0"/>
          <c:showBubbleSize val="0"/>
        </c:dLbls>
        <c:marker val="1"/>
        <c:smooth val="0"/>
        <c:axId val="97814400"/>
        <c:axId val="97815936"/>
      </c:lineChart>
      <c:catAx>
        <c:axId val="97814400"/>
        <c:scaling>
          <c:orientation val="minMax"/>
        </c:scaling>
        <c:delete val="0"/>
        <c:axPos val="b"/>
        <c:numFmt formatCode="General" sourceLinked="1"/>
        <c:majorTickMark val="out"/>
        <c:minorTickMark val="none"/>
        <c:tickLblPos val="nextTo"/>
        <c:crossAx val="97815936"/>
        <c:crosses val="autoZero"/>
        <c:auto val="1"/>
        <c:lblAlgn val="ctr"/>
        <c:lblOffset val="100"/>
        <c:noMultiLvlLbl val="0"/>
      </c:catAx>
      <c:valAx>
        <c:axId val="97815936"/>
        <c:scaling>
          <c:orientation val="minMax"/>
          <c:max val="1"/>
          <c:min val="0.4"/>
        </c:scaling>
        <c:delete val="0"/>
        <c:axPos val="l"/>
        <c:majorGridlines/>
        <c:numFmt formatCode="0%" sourceLinked="1"/>
        <c:majorTickMark val="out"/>
        <c:minorTickMark val="none"/>
        <c:tickLblPos val="nextTo"/>
        <c:crossAx val="97814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'6'!$B$25:$D$25</c:f>
              <c:numCache>
                <c:formatCode>0</c:formatCode>
                <c:ptCount val="3"/>
                <c:pt idx="0">
                  <c:v>0</c:v>
                </c:pt>
                <c:pt idx="1">
                  <c:v>0</c:v>
                </c:pt>
                <c:pt idx="2">
                  <c:v>0</c:v>
                </c:pt>
              </c:numCache>
            </c:numRef>
          </c:val>
          <c:extLst>
            <c:ext xmlns:c16="http://schemas.microsoft.com/office/drawing/2014/chart" uri="{C3380CC4-5D6E-409C-BE32-E72D297353CC}">
              <c16:uniqueId val="{00000000-A6B2-4FB6-B9D1-16C9AC2F788D}"/>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'6'!$B$26:$D$26</c:f>
              <c:numCache>
                <c:formatCode>0</c:formatCode>
                <c:ptCount val="3"/>
                <c:pt idx="0">
                  <c:v>0</c:v>
                </c:pt>
                <c:pt idx="1">
                  <c:v>0</c:v>
                </c:pt>
                <c:pt idx="2">
                  <c:v>0</c:v>
                </c:pt>
              </c:numCache>
            </c:numRef>
          </c:val>
          <c:extLst>
            <c:ext xmlns:c16="http://schemas.microsoft.com/office/drawing/2014/chart" uri="{C3380CC4-5D6E-409C-BE32-E72D297353CC}">
              <c16:uniqueId val="{00000001-A6B2-4FB6-B9D1-16C9AC2F788D}"/>
            </c:ext>
          </c:extLst>
        </c:ser>
        <c:dLbls>
          <c:showLegendKey val="0"/>
          <c:showVal val="0"/>
          <c:showCatName val="0"/>
          <c:showSerName val="0"/>
          <c:showPercent val="0"/>
          <c:showBubbleSize val="0"/>
        </c:dLbls>
        <c:gapWidth val="150"/>
        <c:axId val="97944704"/>
        <c:axId val="9794624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'6'!$B$27:$D$27</c:f>
              <c:numCache>
                <c:formatCode>0</c:formatCode>
                <c:ptCount val="3"/>
                <c:pt idx="0">
                  <c:v>0</c:v>
                </c:pt>
                <c:pt idx="1">
                  <c:v>0</c:v>
                </c:pt>
                <c:pt idx="2">
                  <c:v>0</c:v>
                </c:pt>
              </c:numCache>
            </c:numRef>
          </c:val>
          <c:smooth val="0"/>
          <c:extLst>
            <c:ext xmlns:c16="http://schemas.microsoft.com/office/drawing/2014/chart" uri="{C3380CC4-5D6E-409C-BE32-E72D297353CC}">
              <c16:uniqueId val="{00000002-A6B2-4FB6-B9D1-16C9AC2F788D}"/>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'6'!$B$28:$D$28</c:f>
              <c:numCache>
                <c:formatCode>0</c:formatCode>
                <c:ptCount val="3"/>
                <c:pt idx="0">
                  <c:v>0</c:v>
                </c:pt>
                <c:pt idx="1">
                  <c:v>0</c:v>
                </c:pt>
                <c:pt idx="2">
                  <c:v>0</c:v>
                </c:pt>
              </c:numCache>
            </c:numRef>
          </c:val>
          <c:smooth val="0"/>
          <c:extLst>
            <c:ext xmlns:c16="http://schemas.microsoft.com/office/drawing/2014/chart" uri="{C3380CC4-5D6E-409C-BE32-E72D297353CC}">
              <c16:uniqueId val="{00000003-A6B2-4FB6-B9D1-16C9AC2F788D}"/>
            </c:ext>
          </c:extLst>
        </c:ser>
        <c:dLbls>
          <c:showLegendKey val="0"/>
          <c:showVal val="0"/>
          <c:showCatName val="0"/>
          <c:showSerName val="0"/>
          <c:showPercent val="0"/>
          <c:showBubbleSize val="0"/>
        </c:dLbls>
        <c:marker val="1"/>
        <c:smooth val="0"/>
        <c:axId val="97944704"/>
        <c:axId val="97946240"/>
      </c:lineChart>
      <c:catAx>
        <c:axId val="97944704"/>
        <c:scaling>
          <c:orientation val="minMax"/>
        </c:scaling>
        <c:delete val="0"/>
        <c:axPos val="b"/>
        <c:numFmt formatCode="General" sourceLinked="1"/>
        <c:majorTickMark val="out"/>
        <c:minorTickMark val="none"/>
        <c:tickLblPos val="nextTo"/>
        <c:crossAx val="97946240"/>
        <c:crosses val="autoZero"/>
        <c:auto val="1"/>
        <c:lblAlgn val="ctr"/>
        <c:lblOffset val="100"/>
        <c:noMultiLvlLbl val="0"/>
      </c:catAx>
      <c:valAx>
        <c:axId val="97946240"/>
        <c:scaling>
          <c:orientation val="minMax"/>
        </c:scaling>
        <c:delete val="0"/>
        <c:axPos val="l"/>
        <c:majorGridlines/>
        <c:numFmt formatCode="0" sourceLinked="1"/>
        <c:majorTickMark val="out"/>
        <c:minorTickMark val="none"/>
        <c:tickLblPos val="nextTo"/>
        <c:crossAx val="97944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'6'!$K$25:$M$25</c:f>
              <c:numCache>
                <c:formatCode>0</c:formatCode>
                <c:ptCount val="3"/>
                <c:pt idx="0">
                  <c:v>0</c:v>
                </c:pt>
                <c:pt idx="1">
                  <c:v>0</c:v>
                </c:pt>
                <c:pt idx="2">
                  <c:v>0</c:v>
                </c:pt>
              </c:numCache>
            </c:numRef>
          </c:val>
          <c:extLst>
            <c:ext xmlns:c16="http://schemas.microsoft.com/office/drawing/2014/chart" uri="{C3380CC4-5D6E-409C-BE32-E72D297353CC}">
              <c16:uniqueId val="{00000000-D78D-4897-AA4E-967E6F06510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D78D-4897-AA4E-967E6F065100}"/>
            </c:ext>
          </c:extLst>
        </c:ser>
        <c:dLbls>
          <c:showLegendKey val="0"/>
          <c:showVal val="0"/>
          <c:showCatName val="0"/>
          <c:showSerName val="0"/>
          <c:showPercent val="0"/>
          <c:showBubbleSize val="0"/>
        </c:dLbls>
        <c:gapWidth val="150"/>
        <c:axId val="97849728"/>
        <c:axId val="978512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D78D-4897-AA4E-967E6F065100}"/>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'6'!$K$28:$M$28</c:f>
              <c:numCache>
                <c:formatCode>0</c:formatCode>
                <c:ptCount val="3"/>
                <c:pt idx="0">
                  <c:v>0</c:v>
                </c:pt>
                <c:pt idx="1">
                  <c:v>0</c:v>
                </c:pt>
                <c:pt idx="2">
                  <c:v>0</c:v>
                </c:pt>
              </c:numCache>
            </c:numRef>
          </c:val>
          <c:smooth val="0"/>
          <c:extLst>
            <c:ext xmlns:c16="http://schemas.microsoft.com/office/drawing/2014/chart" uri="{C3380CC4-5D6E-409C-BE32-E72D297353CC}">
              <c16:uniqueId val="{00000003-D78D-4897-AA4E-967E6F065100}"/>
            </c:ext>
          </c:extLst>
        </c:ser>
        <c:dLbls>
          <c:showLegendKey val="0"/>
          <c:showVal val="0"/>
          <c:showCatName val="0"/>
          <c:showSerName val="0"/>
          <c:showPercent val="0"/>
          <c:showBubbleSize val="0"/>
        </c:dLbls>
        <c:marker val="1"/>
        <c:smooth val="0"/>
        <c:axId val="97849728"/>
        <c:axId val="97851264"/>
      </c:lineChart>
      <c:catAx>
        <c:axId val="97849728"/>
        <c:scaling>
          <c:orientation val="minMax"/>
        </c:scaling>
        <c:delete val="0"/>
        <c:axPos val="b"/>
        <c:numFmt formatCode="General" sourceLinked="1"/>
        <c:majorTickMark val="out"/>
        <c:minorTickMark val="none"/>
        <c:tickLblPos val="nextTo"/>
        <c:crossAx val="97851264"/>
        <c:crosses val="autoZero"/>
        <c:auto val="1"/>
        <c:lblAlgn val="ctr"/>
        <c:lblOffset val="100"/>
        <c:noMultiLvlLbl val="0"/>
      </c:catAx>
      <c:valAx>
        <c:axId val="97851264"/>
        <c:scaling>
          <c:orientation val="minMax"/>
        </c:scaling>
        <c:delete val="0"/>
        <c:axPos val="l"/>
        <c:majorGridlines/>
        <c:numFmt formatCode="0" sourceLinked="1"/>
        <c:majorTickMark val="out"/>
        <c:minorTickMark val="none"/>
        <c:tickLblPos val="nextTo"/>
        <c:crossAx val="97849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'6'!$T$12:$V$12</c:f>
              <c:numCache>
                <c:formatCode>0</c:formatCode>
                <c:ptCount val="3"/>
                <c:pt idx="0">
                  <c:v>0</c:v>
                </c:pt>
                <c:pt idx="1">
                  <c:v>0</c:v>
                </c:pt>
                <c:pt idx="2">
                  <c:v>0</c:v>
                </c:pt>
              </c:numCache>
            </c:numRef>
          </c:val>
          <c:extLst>
            <c:ext xmlns:c16="http://schemas.microsoft.com/office/drawing/2014/chart" uri="{C3380CC4-5D6E-409C-BE32-E72D297353CC}">
              <c16:uniqueId val="{00000000-BA25-44AD-8B2E-F1633A3844A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'6'!$T$13:$V$13</c:f>
              <c:numCache>
                <c:formatCode>0</c:formatCode>
                <c:ptCount val="3"/>
                <c:pt idx="0">
                  <c:v>0</c:v>
                </c:pt>
                <c:pt idx="1">
                  <c:v>0</c:v>
                </c:pt>
                <c:pt idx="2">
                  <c:v>0</c:v>
                </c:pt>
              </c:numCache>
            </c:numRef>
          </c:val>
          <c:extLst>
            <c:ext xmlns:c16="http://schemas.microsoft.com/office/drawing/2014/chart" uri="{C3380CC4-5D6E-409C-BE32-E72D297353CC}">
              <c16:uniqueId val="{00000001-BA25-44AD-8B2E-F1633A3844A0}"/>
            </c:ext>
          </c:extLst>
        </c:ser>
        <c:dLbls>
          <c:showLegendKey val="0"/>
          <c:showVal val="0"/>
          <c:showCatName val="0"/>
          <c:showSerName val="0"/>
          <c:showPercent val="0"/>
          <c:showBubbleSize val="0"/>
        </c:dLbls>
        <c:gapWidth val="150"/>
        <c:axId val="97890304"/>
        <c:axId val="9789184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'6'!$T$14:$V$14</c:f>
              <c:numCache>
                <c:formatCode>0</c:formatCode>
                <c:ptCount val="3"/>
                <c:pt idx="0">
                  <c:v>0</c:v>
                </c:pt>
                <c:pt idx="1">
                  <c:v>0</c:v>
                </c:pt>
                <c:pt idx="2">
                  <c:v>0</c:v>
                </c:pt>
              </c:numCache>
            </c:numRef>
          </c:val>
          <c:smooth val="0"/>
          <c:extLst>
            <c:ext xmlns:c16="http://schemas.microsoft.com/office/drawing/2014/chart" uri="{C3380CC4-5D6E-409C-BE32-E72D297353CC}">
              <c16:uniqueId val="{00000002-BA25-44AD-8B2E-F1633A3844A0}"/>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'6'!$T$15:$V$15</c:f>
              <c:numCache>
                <c:formatCode>0</c:formatCode>
                <c:ptCount val="3"/>
                <c:pt idx="0">
                  <c:v>0</c:v>
                </c:pt>
                <c:pt idx="1">
                  <c:v>0</c:v>
                </c:pt>
                <c:pt idx="2">
                  <c:v>0</c:v>
                </c:pt>
              </c:numCache>
            </c:numRef>
          </c:val>
          <c:smooth val="0"/>
          <c:extLst>
            <c:ext xmlns:c16="http://schemas.microsoft.com/office/drawing/2014/chart" uri="{C3380CC4-5D6E-409C-BE32-E72D297353CC}">
              <c16:uniqueId val="{00000003-BA25-44AD-8B2E-F1633A3844A0}"/>
            </c:ext>
          </c:extLst>
        </c:ser>
        <c:dLbls>
          <c:showLegendKey val="0"/>
          <c:showVal val="0"/>
          <c:showCatName val="0"/>
          <c:showSerName val="0"/>
          <c:showPercent val="0"/>
          <c:showBubbleSize val="0"/>
        </c:dLbls>
        <c:marker val="1"/>
        <c:smooth val="0"/>
        <c:axId val="97890304"/>
        <c:axId val="97891840"/>
      </c:lineChart>
      <c:catAx>
        <c:axId val="97890304"/>
        <c:scaling>
          <c:orientation val="minMax"/>
        </c:scaling>
        <c:delete val="0"/>
        <c:axPos val="b"/>
        <c:numFmt formatCode="General" sourceLinked="1"/>
        <c:majorTickMark val="out"/>
        <c:minorTickMark val="none"/>
        <c:tickLblPos val="nextTo"/>
        <c:crossAx val="97891840"/>
        <c:crosses val="autoZero"/>
        <c:auto val="1"/>
        <c:lblAlgn val="ctr"/>
        <c:lblOffset val="100"/>
        <c:noMultiLvlLbl val="0"/>
      </c:catAx>
      <c:valAx>
        <c:axId val="97891840"/>
        <c:scaling>
          <c:orientation val="minMax"/>
        </c:scaling>
        <c:delete val="0"/>
        <c:axPos val="l"/>
        <c:majorGridlines/>
        <c:numFmt formatCode="0" sourceLinked="1"/>
        <c:majorTickMark val="out"/>
        <c:minorTickMark val="none"/>
        <c:tickLblPos val="nextTo"/>
        <c:crossAx val="978903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'6'!$T$38:$V$38</c:f>
              <c:numCache>
                <c:formatCode>0</c:formatCode>
                <c:ptCount val="3"/>
                <c:pt idx="0">
                  <c:v>0</c:v>
                </c:pt>
                <c:pt idx="1">
                  <c:v>0</c:v>
                </c:pt>
                <c:pt idx="2">
                  <c:v>0</c:v>
                </c:pt>
              </c:numCache>
            </c:numRef>
          </c:val>
          <c:extLst>
            <c:ext xmlns:c16="http://schemas.microsoft.com/office/drawing/2014/chart" uri="{C3380CC4-5D6E-409C-BE32-E72D297353CC}">
              <c16:uniqueId val="{00000000-C6DE-4CEC-BF03-6279A97456BD}"/>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6DE-4CEC-BF03-6279A97456BD}"/>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6DE-4CEC-BF03-6279A97456BD}"/>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6DE-4CEC-BF03-6279A97456BD}"/>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7D3-4786-84C2-B63D90A9CC6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7D3-4786-84C2-B63D90A9CC64}"/>
            </c:ext>
          </c:extLst>
        </c:ser>
        <c:dLbls>
          <c:showLegendKey val="0"/>
          <c:showVal val="0"/>
          <c:showCatName val="0"/>
          <c:showSerName val="0"/>
          <c:showPercent val="0"/>
          <c:showBubbleSize val="0"/>
        </c:dLbls>
        <c:gapWidth val="150"/>
        <c:axId val="98198272"/>
        <c:axId val="98199808"/>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7D3-4786-84C2-B63D90A9CC64}"/>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7D3-4786-84C2-B63D90A9CC64}"/>
            </c:ext>
          </c:extLst>
        </c:ser>
        <c:dLbls>
          <c:showLegendKey val="0"/>
          <c:showVal val="0"/>
          <c:showCatName val="0"/>
          <c:showSerName val="0"/>
          <c:showPercent val="0"/>
          <c:showBubbleSize val="0"/>
        </c:dLbls>
        <c:marker val="1"/>
        <c:smooth val="0"/>
        <c:axId val="98198272"/>
        <c:axId val="98199808"/>
      </c:lineChart>
      <c:catAx>
        <c:axId val="98198272"/>
        <c:scaling>
          <c:orientation val="minMax"/>
        </c:scaling>
        <c:delete val="0"/>
        <c:axPos val="b"/>
        <c:numFmt formatCode="General" sourceLinked="1"/>
        <c:majorTickMark val="out"/>
        <c:minorTickMark val="none"/>
        <c:tickLblPos val="nextTo"/>
        <c:crossAx val="98199808"/>
        <c:crosses val="autoZero"/>
        <c:auto val="1"/>
        <c:lblAlgn val="ctr"/>
        <c:lblOffset val="100"/>
        <c:noMultiLvlLbl val="0"/>
      </c:catAx>
      <c:valAx>
        <c:axId val="98199808"/>
        <c:scaling>
          <c:orientation val="minMax"/>
        </c:scaling>
        <c:delete val="0"/>
        <c:axPos val="l"/>
        <c:majorGridlines/>
        <c:numFmt formatCode="0.0" sourceLinked="1"/>
        <c:majorTickMark val="out"/>
        <c:minorTickMark val="none"/>
        <c:tickLblPos val="nextTo"/>
        <c:crossAx val="98198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BCC-49EF-8F47-23D25887BBD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BCC-49EF-8F47-23D25887BBD7}"/>
            </c:ext>
          </c:extLst>
        </c:ser>
        <c:dLbls>
          <c:showLegendKey val="0"/>
          <c:showVal val="0"/>
          <c:showCatName val="0"/>
          <c:showSerName val="0"/>
          <c:showPercent val="0"/>
          <c:showBubbleSize val="0"/>
        </c:dLbls>
        <c:gapWidth val="150"/>
        <c:axId val="98234368"/>
        <c:axId val="98235904"/>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BCC-49EF-8F47-23D25887BBD7}"/>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BCC-49EF-8F47-23D25887BBD7}"/>
            </c:ext>
          </c:extLst>
        </c:ser>
        <c:dLbls>
          <c:showLegendKey val="0"/>
          <c:showVal val="0"/>
          <c:showCatName val="0"/>
          <c:showSerName val="0"/>
          <c:showPercent val="0"/>
          <c:showBubbleSize val="0"/>
        </c:dLbls>
        <c:marker val="1"/>
        <c:smooth val="0"/>
        <c:axId val="98234368"/>
        <c:axId val="98235904"/>
      </c:lineChart>
      <c:catAx>
        <c:axId val="98234368"/>
        <c:scaling>
          <c:orientation val="minMax"/>
        </c:scaling>
        <c:delete val="0"/>
        <c:axPos val="b"/>
        <c:numFmt formatCode="General" sourceLinked="1"/>
        <c:majorTickMark val="out"/>
        <c:minorTickMark val="none"/>
        <c:tickLblPos val="nextTo"/>
        <c:crossAx val="98235904"/>
        <c:crosses val="autoZero"/>
        <c:auto val="1"/>
        <c:lblAlgn val="ctr"/>
        <c:lblOffset val="100"/>
        <c:noMultiLvlLbl val="0"/>
      </c:catAx>
      <c:valAx>
        <c:axId val="98235904"/>
        <c:scaling>
          <c:orientation val="minMax"/>
          <c:max val="70"/>
          <c:min val="10"/>
        </c:scaling>
        <c:delete val="0"/>
        <c:axPos val="l"/>
        <c:majorGridlines/>
        <c:numFmt formatCode="0" sourceLinked="1"/>
        <c:majorTickMark val="out"/>
        <c:minorTickMark val="none"/>
        <c:tickLblPos val="nextTo"/>
        <c:crossAx val="98234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740-4EBD-A4B1-66D8DE1A14C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740-4EBD-A4B1-66D8DE1A14CC}"/>
            </c:ext>
          </c:extLst>
        </c:ser>
        <c:dLbls>
          <c:showLegendKey val="0"/>
          <c:showVal val="0"/>
          <c:showCatName val="0"/>
          <c:showSerName val="0"/>
          <c:showPercent val="0"/>
          <c:showBubbleSize val="0"/>
        </c:dLbls>
        <c:gapWidth val="150"/>
        <c:axId val="98143232"/>
        <c:axId val="98161408"/>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740-4EBD-A4B1-66D8DE1A14CC}"/>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740-4EBD-A4B1-66D8DE1A14CC}"/>
            </c:ext>
          </c:extLst>
        </c:ser>
        <c:dLbls>
          <c:showLegendKey val="0"/>
          <c:showVal val="0"/>
          <c:showCatName val="0"/>
          <c:showSerName val="0"/>
          <c:showPercent val="0"/>
          <c:showBubbleSize val="0"/>
        </c:dLbls>
        <c:marker val="1"/>
        <c:smooth val="0"/>
        <c:axId val="98143232"/>
        <c:axId val="98161408"/>
      </c:lineChart>
      <c:catAx>
        <c:axId val="98143232"/>
        <c:scaling>
          <c:orientation val="minMax"/>
        </c:scaling>
        <c:delete val="0"/>
        <c:axPos val="b"/>
        <c:numFmt formatCode="General" sourceLinked="1"/>
        <c:majorTickMark val="out"/>
        <c:minorTickMark val="none"/>
        <c:tickLblPos val="nextTo"/>
        <c:crossAx val="98161408"/>
        <c:crosses val="autoZero"/>
        <c:auto val="1"/>
        <c:lblAlgn val="ctr"/>
        <c:lblOffset val="100"/>
        <c:noMultiLvlLbl val="0"/>
      </c:catAx>
      <c:valAx>
        <c:axId val="98161408"/>
        <c:scaling>
          <c:orientation val="minMax"/>
          <c:max val="1"/>
        </c:scaling>
        <c:delete val="0"/>
        <c:axPos val="l"/>
        <c:majorGridlines/>
        <c:numFmt formatCode="0.0%" sourceLinked="1"/>
        <c:majorTickMark val="out"/>
        <c:minorTickMark val="none"/>
        <c:tickLblPos val="nextTo"/>
        <c:crossAx val="981432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'7'!$A$35:$H$35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0B1-4CA7-BF90-08D16D809BF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'7'!$A$40:$H$40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0B1-4CA7-BF90-08D16D809BFA}"/>
            </c:ext>
          </c:extLst>
        </c:ser>
        <c:dLbls>
          <c:showLegendKey val="0"/>
          <c:showVal val="0"/>
          <c:showCatName val="0"/>
          <c:showSerName val="0"/>
          <c:showPercent val="0"/>
          <c:showBubbleSize val="0"/>
        </c:dLbls>
        <c:gapWidth val="150"/>
        <c:axId val="98265344"/>
        <c:axId val="98275328"/>
      </c:barChart>
      <c:lineChart>
        <c:grouping val="standard"/>
        <c:varyColors val="0"/>
        <c:ser>
          <c:idx val="2"/>
          <c:order val="2"/>
          <c:spPr>
            <a:ln w="22225">
              <a:solidFill>
                <a:srgbClr val="FF0000"/>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0B1-4CA7-BF90-08D16D809BFA}"/>
            </c:ext>
          </c:extLst>
        </c:ser>
        <c:ser>
          <c:idx val="3"/>
          <c:order val="3"/>
          <c:spPr>
            <a:ln w="22225">
              <a:solidFill>
                <a:schemeClr val="tx2">
                  <a:lumMod val="75000"/>
                </a:schemeClr>
              </a:solidFill>
              <a:prstDash val="dash"/>
            </a:ln>
          </c:spPr>
          <c:marker>
            <c:symbol val="none"/>
          </c:marker>
          <c:cat>
            <c:strRef>
              <c:f>'7'!$A$8:$H$8</c:f>
              <c:strCache>
                <c:ptCount val="8"/>
                <c:pt idx="0">
                  <c:v>Aug</c:v>
                </c:pt>
                <c:pt idx="1">
                  <c:v>Sep</c:v>
                </c:pt>
                <c:pt idx="2">
                  <c:v>Oct</c:v>
                </c:pt>
                <c:pt idx="3">
                  <c:v>Nov</c:v>
                </c:pt>
                <c:pt idx="4">
                  <c:v>Jan</c:v>
                </c:pt>
                <c:pt idx="5">
                  <c:v>Feb</c:v>
                </c:pt>
                <c:pt idx="6">
                  <c:v>Mar</c:v>
                </c:pt>
                <c:pt idx="7">
                  <c:v>Apr</c:v>
                </c:pt>
              </c:strCache>
            </c:strRef>
          </c:cat>
          <c:val>
            <c:numRef>
              <c:f>'7'!$A$37:$H$37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0B1-4CA7-BF90-08D16D809BFA}"/>
            </c:ext>
          </c:extLst>
        </c:ser>
        <c:dLbls>
          <c:showLegendKey val="0"/>
          <c:showVal val="0"/>
          <c:showCatName val="0"/>
          <c:showSerName val="0"/>
          <c:showPercent val="0"/>
          <c:showBubbleSize val="0"/>
        </c:dLbls>
        <c:marker val="1"/>
        <c:smooth val="0"/>
        <c:axId val="98265344"/>
        <c:axId val="98275328"/>
      </c:lineChart>
      <c:catAx>
        <c:axId val="98265344"/>
        <c:scaling>
          <c:orientation val="minMax"/>
        </c:scaling>
        <c:delete val="0"/>
        <c:axPos val="b"/>
        <c:numFmt formatCode="General" sourceLinked="1"/>
        <c:majorTickMark val="out"/>
        <c:minorTickMark val="none"/>
        <c:tickLblPos val="nextTo"/>
        <c:crossAx val="98275328"/>
        <c:crosses val="autoZero"/>
        <c:auto val="1"/>
        <c:lblAlgn val="ctr"/>
        <c:lblOffset val="100"/>
        <c:noMultiLvlLbl val="0"/>
      </c:catAx>
      <c:valAx>
        <c:axId val="98275328"/>
        <c:scaling>
          <c:orientation val="minMax"/>
          <c:max val="1"/>
        </c:scaling>
        <c:delete val="0"/>
        <c:axPos val="l"/>
        <c:majorGridlines/>
        <c:numFmt formatCode="0.0%" sourceLinked="1"/>
        <c:majorTickMark val="out"/>
        <c:minorTickMark val="none"/>
        <c:tickLblPos val="nextTo"/>
        <c:crossAx val="982653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'7'!$J$34:$P$34</c:f>
              <c:strCache>
                <c:ptCount val="7"/>
                <c:pt idx="0">
                  <c:v>GP 1</c:v>
                </c:pt>
                <c:pt idx="1">
                  <c:v>GP 2</c:v>
                </c:pt>
                <c:pt idx="2">
                  <c:v>GP 3</c:v>
                </c:pt>
                <c:pt idx="3">
                  <c:v>GP 4</c:v>
                </c:pt>
                <c:pt idx="4">
                  <c:v>GP 5</c:v>
                </c:pt>
                <c:pt idx="5">
                  <c:v>GP 6</c:v>
                </c:pt>
                <c:pt idx="6">
                  <c:v>AVE</c:v>
                </c:pt>
              </c:strCache>
            </c:strRef>
          </c:cat>
          <c:val>
            <c:numRef>
              <c:f>'7'!$J$35:$P$35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B284-43AB-A7C0-0B3554F95BD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'7'!$J$34:$P$34</c:f>
              <c:strCache>
                <c:ptCount val="7"/>
                <c:pt idx="0">
                  <c:v>GP 1</c:v>
                </c:pt>
                <c:pt idx="1">
                  <c:v>GP 2</c:v>
                </c:pt>
                <c:pt idx="2">
                  <c:v>GP 3</c:v>
                </c:pt>
                <c:pt idx="3">
                  <c:v>GP 4</c:v>
                </c:pt>
                <c:pt idx="4">
                  <c:v>GP 5</c:v>
                </c:pt>
                <c:pt idx="5">
                  <c:v>GP 6</c:v>
                </c:pt>
                <c:pt idx="6">
                  <c:v>AVE</c:v>
                </c:pt>
              </c:strCache>
            </c:strRef>
          </c:cat>
          <c:val>
            <c:numRef>
              <c:f>'7'!$J$40:$P$40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B284-43AB-A7C0-0B3554F95BDA}"/>
            </c:ext>
          </c:extLst>
        </c:ser>
        <c:dLbls>
          <c:showLegendKey val="0"/>
          <c:showVal val="0"/>
          <c:showCatName val="0"/>
          <c:showSerName val="0"/>
          <c:showPercent val="0"/>
          <c:showBubbleSize val="0"/>
        </c:dLbls>
        <c:gapWidth val="150"/>
        <c:axId val="99366400"/>
        <c:axId val="99367936"/>
      </c:barChart>
      <c:lineChart>
        <c:grouping val="standard"/>
        <c:varyColors val="0"/>
        <c:ser>
          <c:idx val="2"/>
          <c:order val="2"/>
          <c:spPr>
            <a:ln w="22225">
              <a:solidFill>
                <a:srgbClr val="FF0000"/>
              </a:solidFill>
              <a:prstDash val="dash"/>
            </a:ln>
          </c:spPr>
          <c:marker>
            <c:symbol val="none"/>
          </c:marker>
          <c:cat>
            <c:strRef>
              <c:f>'7'!$J$34:$P$34</c:f>
              <c:strCache>
                <c:ptCount val="7"/>
                <c:pt idx="0">
                  <c:v>GP 1</c:v>
                </c:pt>
                <c:pt idx="1">
                  <c:v>GP 2</c:v>
                </c:pt>
                <c:pt idx="2">
                  <c:v>GP 3</c:v>
                </c:pt>
                <c:pt idx="3">
                  <c:v>GP 4</c:v>
                </c:pt>
                <c:pt idx="4">
                  <c:v>GP 5</c:v>
                </c:pt>
                <c:pt idx="5">
                  <c:v>GP 6</c:v>
                </c:pt>
                <c:pt idx="6">
                  <c:v>AVE</c:v>
                </c:pt>
              </c:strCache>
            </c:strRef>
          </c:cat>
          <c:val>
            <c:numRef>
              <c:f>'7'!$J$38:$P$38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B284-43AB-A7C0-0B3554F95BDA}"/>
            </c:ext>
          </c:extLst>
        </c:ser>
        <c:ser>
          <c:idx val="3"/>
          <c:order val="3"/>
          <c:spPr>
            <a:ln w="22225">
              <a:solidFill>
                <a:schemeClr val="tx2">
                  <a:lumMod val="75000"/>
                </a:schemeClr>
              </a:solidFill>
              <a:prstDash val="dash"/>
            </a:ln>
          </c:spPr>
          <c:marker>
            <c:symbol val="none"/>
          </c:marker>
          <c:cat>
            <c:strRef>
              <c:f>'7'!$J$34:$P$34</c:f>
              <c:strCache>
                <c:ptCount val="7"/>
                <c:pt idx="0">
                  <c:v>GP 1</c:v>
                </c:pt>
                <c:pt idx="1">
                  <c:v>GP 2</c:v>
                </c:pt>
                <c:pt idx="2">
                  <c:v>GP 3</c:v>
                </c:pt>
                <c:pt idx="3">
                  <c:v>GP 4</c:v>
                </c:pt>
                <c:pt idx="4">
                  <c:v>GP 5</c:v>
                </c:pt>
                <c:pt idx="5">
                  <c:v>GP 6</c:v>
                </c:pt>
                <c:pt idx="6">
                  <c:v>AVE</c:v>
                </c:pt>
              </c:strCache>
            </c:strRef>
          </c:cat>
          <c:val>
            <c:numRef>
              <c:f>'7'!$J$37:$P$37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B284-43AB-A7C0-0B3554F95BDA}"/>
            </c:ext>
          </c:extLst>
        </c:ser>
        <c:dLbls>
          <c:showLegendKey val="0"/>
          <c:showVal val="0"/>
          <c:showCatName val="0"/>
          <c:showSerName val="0"/>
          <c:showPercent val="0"/>
          <c:showBubbleSize val="0"/>
        </c:dLbls>
        <c:marker val="1"/>
        <c:smooth val="0"/>
        <c:axId val="99366400"/>
        <c:axId val="99367936"/>
      </c:lineChart>
      <c:catAx>
        <c:axId val="99366400"/>
        <c:scaling>
          <c:orientation val="minMax"/>
        </c:scaling>
        <c:delete val="0"/>
        <c:axPos val="b"/>
        <c:numFmt formatCode="General" sourceLinked="1"/>
        <c:majorTickMark val="out"/>
        <c:minorTickMark val="none"/>
        <c:tickLblPos val="nextTo"/>
        <c:crossAx val="99367936"/>
        <c:crosses val="autoZero"/>
        <c:auto val="1"/>
        <c:lblAlgn val="ctr"/>
        <c:lblOffset val="100"/>
        <c:noMultiLvlLbl val="0"/>
      </c:catAx>
      <c:valAx>
        <c:axId val="99367936"/>
        <c:scaling>
          <c:orientation val="minMax"/>
          <c:max val="1"/>
          <c:min val="0.4"/>
        </c:scaling>
        <c:delete val="0"/>
        <c:axPos val="l"/>
        <c:majorGridlines/>
        <c:numFmt formatCode="0%" sourceLinked="1"/>
        <c:majorTickMark val="out"/>
        <c:minorTickMark val="none"/>
        <c:tickLblPos val="nextTo"/>
        <c:crossAx val="99366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'7'!$B$25:$D$25</c:f>
              <c:numCache>
                <c:formatCode>0</c:formatCode>
                <c:ptCount val="3"/>
                <c:pt idx="0">
                  <c:v>0</c:v>
                </c:pt>
                <c:pt idx="1">
                  <c:v>0</c:v>
                </c:pt>
                <c:pt idx="2">
                  <c:v>0</c:v>
                </c:pt>
              </c:numCache>
            </c:numRef>
          </c:val>
          <c:extLst>
            <c:ext xmlns:c16="http://schemas.microsoft.com/office/drawing/2014/chart" uri="{C3380CC4-5D6E-409C-BE32-E72D297353CC}">
              <c16:uniqueId val="{00000000-DE25-4BEE-8387-F9C96E2D04B5}"/>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'7'!$B$26:$D$26</c:f>
              <c:numCache>
                <c:formatCode>0</c:formatCode>
                <c:ptCount val="3"/>
                <c:pt idx="0">
                  <c:v>0</c:v>
                </c:pt>
                <c:pt idx="1">
                  <c:v>0</c:v>
                </c:pt>
                <c:pt idx="2">
                  <c:v>0</c:v>
                </c:pt>
              </c:numCache>
            </c:numRef>
          </c:val>
          <c:extLst>
            <c:ext xmlns:c16="http://schemas.microsoft.com/office/drawing/2014/chart" uri="{C3380CC4-5D6E-409C-BE32-E72D297353CC}">
              <c16:uniqueId val="{00000001-DE25-4BEE-8387-F9C96E2D04B5}"/>
            </c:ext>
          </c:extLst>
        </c:ser>
        <c:dLbls>
          <c:showLegendKey val="0"/>
          <c:showVal val="0"/>
          <c:showCatName val="0"/>
          <c:showSerName val="0"/>
          <c:showPercent val="0"/>
          <c:showBubbleSize val="0"/>
        </c:dLbls>
        <c:gapWidth val="150"/>
        <c:axId val="99410688"/>
        <c:axId val="9941222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'7'!$B$27:$D$27</c:f>
              <c:numCache>
                <c:formatCode>0</c:formatCode>
                <c:ptCount val="3"/>
                <c:pt idx="0">
                  <c:v>0</c:v>
                </c:pt>
                <c:pt idx="1">
                  <c:v>0</c:v>
                </c:pt>
                <c:pt idx="2">
                  <c:v>0</c:v>
                </c:pt>
              </c:numCache>
            </c:numRef>
          </c:val>
          <c:smooth val="0"/>
          <c:extLst>
            <c:ext xmlns:c16="http://schemas.microsoft.com/office/drawing/2014/chart" uri="{C3380CC4-5D6E-409C-BE32-E72D297353CC}">
              <c16:uniqueId val="{00000002-DE25-4BEE-8387-F9C96E2D04B5}"/>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'7'!$B$28:$D$28</c:f>
              <c:numCache>
                <c:formatCode>0</c:formatCode>
                <c:ptCount val="3"/>
                <c:pt idx="0">
                  <c:v>0</c:v>
                </c:pt>
                <c:pt idx="1">
                  <c:v>0</c:v>
                </c:pt>
                <c:pt idx="2">
                  <c:v>0</c:v>
                </c:pt>
              </c:numCache>
            </c:numRef>
          </c:val>
          <c:smooth val="0"/>
          <c:extLst>
            <c:ext xmlns:c16="http://schemas.microsoft.com/office/drawing/2014/chart" uri="{C3380CC4-5D6E-409C-BE32-E72D297353CC}">
              <c16:uniqueId val="{00000003-DE25-4BEE-8387-F9C96E2D04B5}"/>
            </c:ext>
          </c:extLst>
        </c:ser>
        <c:dLbls>
          <c:showLegendKey val="0"/>
          <c:showVal val="0"/>
          <c:showCatName val="0"/>
          <c:showSerName val="0"/>
          <c:showPercent val="0"/>
          <c:showBubbleSize val="0"/>
        </c:dLbls>
        <c:marker val="1"/>
        <c:smooth val="0"/>
        <c:axId val="99410688"/>
        <c:axId val="99412224"/>
      </c:lineChart>
      <c:catAx>
        <c:axId val="99410688"/>
        <c:scaling>
          <c:orientation val="minMax"/>
        </c:scaling>
        <c:delete val="0"/>
        <c:axPos val="b"/>
        <c:numFmt formatCode="General" sourceLinked="1"/>
        <c:majorTickMark val="out"/>
        <c:minorTickMark val="none"/>
        <c:tickLblPos val="nextTo"/>
        <c:crossAx val="99412224"/>
        <c:crosses val="autoZero"/>
        <c:auto val="1"/>
        <c:lblAlgn val="ctr"/>
        <c:lblOffset val="100"/>
        <c:noMultiLvlLbl val="0"/>
      </c:catAx>
      <c:valAx>
        <c:axId val="99412224"/>
        <c:scaling>
          <c:orientation val="minMax"/>
        </c:scaling>
        <c:delete val="0"/>
        <c:axPos val="l"/>
        <c:majorGridlines/>
        <c:numFmt formatCode="0" sourceLinked="1"/>
        <c:majorTickMark val="out"/>
        <c:minorTickMark val="none"/>
        <c:tickLblPos val="nextTo"/>
        <c:crossAx val="994106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'7'!$K$25:$M$25</c:f>
              <c:numCache>
                <c:formatCode>0</c:formatCode>
                <c:ptCount val="3"/>
                <c:pt idx="0">
                  <c:v>0</c:v>
                </c:pt>
                <c:pt idx="1">
                  <c:v>0</c:v>
                </c:pt>
                <c:pt idx="2">
                  <c:v>0</c:v>
                </c:pt>
              </c:numCache>
            </c:numRef>
          </c:val>
          <c:extLst>
            <c:ext xmlns:c16="http://schemas.microsoft.com/office/drawing/2014/chart" uri="{C3380CC4-5D6E-409C-BE32-E72D297353CC}">
              <c16:uniqueId val="{00000000-733E-4D89-BBEE-AD0656FBB2A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733E-4D89-BBEE-AD0656FBB2A1}"/>
            </c:ext>
          </c:extLst>
        </c:ser>
        <c:dLbls>
          <c:showLegendKey val="0"/>
          <c:showVal val="0"/>
          <c:showCatName val="0"/>
          <c:showSerName val="0"/>
          <c:showPercent val="0"/>
          <c:showBubbleSize val="0"/>
        </c:dLbls>
        <c:gapWidth val="150"/>
        <c:axId val="99450240"/>
        <c:axId val="994561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733E-4D89-BBEE-AD0656FBB2A1}"/>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'7'!$K$28:$M$28</c:f>
              <c:numCache>
                <c:formatCode>0</c:formatCode>
                <c:ptCount val="3"/>
                <c:pt idx="0">
                  <c:v>0</c:v>
                </c:pt>
                <c:pt idx="1">
                  <c:v>0</c:v>
                </c:pt>
                <c:pt idx="2">
                  <c:v>0</c:v>
                </c:pt>
              </c:numCache>
            </c:numRef>
          </c:val>
          <c:smooth val="0"/>
          <c:extLst>
            <c:ext xmlns:c16="http://schemas.microsoft.com/office/drawing/2014/chart" uri="{C3380CC4-5D6E-409C-BE32-E72D297353CC}">
              <c16:uniqueId val="{00000003-733E-4D89-BBEE-AD0656FBB2A1}"/>
            </c:ext>
          </c:extLst>
        </c:ser>
        <c:dLbls>
          <c:showLegendKey val="0"/>
          <c:showVal val="0"/>
          <c:showCatName val="0"/>
          <c:showSerName val="0"/>
          <c:showPercent val="0"/>
          <c:showBubbleSize val="0"/>
        </c:dLbls>
        <c:marker val="1"/>
        <c:smooth val="0"/>
        <c:axId val="99450240"/>
        <c:axId val="99456128"/>
      </c:lineChart>
      <c:catAx>
        <c:axId val="99450240"/>
        <c:scaling>
          <c:orientation val="minMax"/>
        </c:scaling>
        <c:delete val="0"/>
        <c:axPos val="b"/>
        <c:numFmt formatCode="General" sourceLinked="1"/>
        <c:majorTickMark val="out"/>
        <c:minorTickMark val="none"/>
        <c:tickLblPos val="nextTo"/>
        <c:crossAx val="99456128"/>
        <c:crosses val="autoZero"/>
        <c:auto val="1"/>
        <c:lblAlgn val="ctr"/>
        <c:lblOffset val="100"/>
        <c:noMultiLvlLbl val="0"/>
      </c:catAx>
      <c:valAx>
        <c:axId val="99456128"/>
        <c:scaling>
          <c:orientation val="minMax"/>
        </c:scaling>
        <c:delete val="0"/>
        <c:axPos val="l"/>
        <c:majorGridlines/>
        <c:numFmt formatCode="0" sourceLinked="1"/>
        <c:majorTickMark val="out"/>
        <c:minorTickMark val="none"/>
        <c:tickLblPos val="nextTo"/>
        <c:crossAx val="99450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'7'!$T$12:$V$12</c:f>
              <c:numCache>
                <c:formatCode>0</c:formatCode>
                <c:ptCount val="3"/>
                <c:pt idx="0">
                  <c:v>0</c:v>
                </c:pt>
                <c:pt idx="1">
                  <c:v>0</c:v>
                </c:pt>
                <c:pt idx="2">
                  <c:v>0</c:v>
                </c:pt>
              </c:numCache>
            </c:numRef>
          </c:val>
          <c:extLst>
            <c:ext xmlns:c16="http://schemas.microsoft.com/office/drawing/2014/chart" uri="{C3380CC4-5D6E-409C-BE32-E72D297353CC}">
              <c16:uniqueId val="{00000000-3E39-4F99-B4FD-3526C41907B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'7'!$T$13:$V$13</c:f>
              <c:numCache>
                <c:formatCode>0</c:formatCode>
                <c:ptCount val="3"/>
                <c:pt idx="0">
                  <c:v>0</c:v>
                </c:pt>
                <c:pt idx="1">
                  <c:v>0</c:v>
                </c:pt>
                <c:pt idx="2">
                  <c:v>0</c:v>
                </c:pt>
              </c:numCache>
            </c:numRef>
          </c:val>
          <c:extLst>
            <c:ext xmlns:c16="http://schemas.microsoft.com/office/drawing/2014/chart" uri="{C3380CC4-5D6E-409C-BE32-E72D297353CC}">
              <c16:uniqueId val="{00000001-3E39-4F99-B4FD-3526C41907BA}"/>
            </c:ext>
          </c:extLst>
        </c:ser>
        <c:dLbls>
          <c:showLegendKey val="0"/>
          <c:showVal val="0"/>
          <c:showCatName val="0"/>
          <c:showSerName val="0"/>
          <c:showPercent val="0"/>
          <c:showBubbleSize val="0"/>
        </c:dLbls>
        <c:gapWidth val="150"/>
        <c:axId val="99482240"/>
        <c:axId val="994963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'7'!$T$14:$V$14</c:f>
              <c:numCache>
                <c:formatCode>0</c:formatCode>
                <c:ptCount val="3"/>
                <c:pt idx="0">
                  <c:v>0</c:v>
                </c:pt>
                <c:pt idx="1">
                  <c:v>0</c:v>
                </c:pt>
                <c:pt idx="2">
                  <c:v>0</c:v>
                </c:pt>
              </c:numCache>
            </c:numRef>
          </c:val>
          <c:smooth val="0"/>
          <c:extLst>
            <c:ext xmlns:c16="http://schemas.microsoft.com/office/drawing/2014/chart" uri="{C3380CC4-5D6E-409C-BE32-E72D297353CC}">
              <c16:uniqueId val="{00000002-3E39-4F99-B4FD-3526C41907B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'7'!$T$15:$V$15</c:f>
              <c:numCache>
                <c:formatCode>0</c:formatCode>
                <c:ptCount val="3"/>
                <c:pt idx="0">
                  <c:v>0</c:v>
                </c:pt>
                <c:pt idx="1">
                  <c:v>0</c:v>
                </c:pt>
                <c:pt idx="2">
                  <c:v>0</c:v>
                </c:pt>
              </c:numCache>
            </c:numRef>
          </c:val>
          <c:smooth val="0"/>
          <c:extLst>
            <c:ext xmlns:c16="http://schemas.microsoft.com/office/drawing/2014/chart" uri="{C3380CC4-5D6E-409C-BE32-E72D297353CC}">
              <c16:uniqueId val="{00000003-3E39-4F99-B4FD-3526C41907BA}"/>
            </c:ext>
          </c:extLst>
        </c:ser>
        <c:dLbls>
          <c:showLegendKey val="0"/>
          <c:showVal val="0"/>
          <c:showCatName val="0"/>
          <c:showSerName val="0"/>
          <c:showPercent val="0"/>
          <c:showBubbleSize val="0"/>
        </c:dLbls>
        <c:marker val="1"/>
        <c:smooth val="0"/>
        <c:axId val="99482240"/>
        <c:axId val="99496320"/>
      </c:lineChart>
      <c:catAx>
        <c:axId val="99482240"/>
        <c:scaling>
          <c:orientation val="minMax"/>
        </c:scaling>
        <c:delete val="0"/>
        <c:axPos val="b"/>
        <c:numFmt formatCode="General" sourceLinked="1"/>
        <c:majorTickMark val="out"/>
        <c:minorTickMark val="none"/>
        <c:tickLblPos val="nextTo"/>
        <c:crossAx val="99496320"/>
        <c:crosses val="autoZero"/>
        <c:auto val="1"/>
        <c:lblAlgn val="ctr"/>
        <c:lblOffset val="100"/>
        <c:noMultiLvlLbl val="0"/>
      </c:catAx>
      <c:valAx>
        <c:axId val="99496320"/>
        <c:scaling>
          <c:orientation val="minMax"/>
        </c:scaling>
        <c:delete val="0"/>
        <c:axPos val="l"/>
        <c:majorGridlines/>
        <c:numFmt formatCode="0" sourceLinked="1"/>
        <c:majorTickMark val="out"/>
        <c:minorTickMark val="none"/>
        <c:tickLblPos val="nextTo"/>
        <c:crossAx val="99482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'7'!$T$38:$V$38</c:f>
              <c:numCache>
                <c:formatCode>0</c:formatCode>
                <c:ptCount val="3"/>
                <c:pt idx="0">
                  <c:v>0</c:v>
                </c:pt>
                <c:pt idx="1">
                  <c:v>0</c:v>
                </c:pt>
                <c:pt idx="2">
                  <c:v>0</c:v>
                </c:pt>
              </c:numCache>
            </c:numRef>
          </c:val>
          <c:extLst>
            <c:ext xmlns:c16="http://schemas.microsoft.com/office/drawing/2014/chart" uri="{C3380CC4-5D6E-409C-BE32-E72D297353CC}">
              <c16:uniqueId val="{00000000-ECE8-45E6-B2C0-F7CF5B65113B}"/>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ECE8-45E6-B2C0-F7CF5B65113B}"/>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ECE8-45E6-B2C0-F7CF5B65113B}"/>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ECE8-45E6-B2C0-F7CF5B65113B}"/>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6D4-4037-BC2F-F9E6AF1CF91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6D4-4037-BC2F-F9E6AF1CF919}"/>
            </c:ext>
          </c:extLst>
        </c:ser>
        <c:dLbls>
          <c:showLegendKey val="0"/>
          <c:showVal val="0"/>
          <c:showCatName val="0"/>
          <c:showSerName val="0"/>
          <c:showPercent val="0"/>
          <c:showBubbleSize val="0"/>
        </c:dLbls>
        <c:gapWidth val="150"/>
        <c:axId val="99560832"/>
        <c:axId val="99570816"/>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6D4-4037-BC2F-F9E6AF1CF919}"/>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6D4-4037-BC2F-F9E6AF1CF919}"/>
            </c:ext>
          </c:extLst>
        </c:ser>
        <c:dLbls>
          <c:showLegendKey val="0"/>
          <c:showVal val="0"/>
          <c:showCatName val="0"/>
          <c:showSerName val="0"/>
          <c:showPercent val="0"/>
          <c:showBubbleSize val="0"/>
        </c:dLbls>
        <c:marker val="1"/>
        <c:smooth val="0"/>
        <c:axId val="99560832"/>
        <c:axId val="99570816"/>
      </c:lineChart>
      <c:catAx>
        <c:axId val="99560832"/>
        <c:scaling>
          <c:orientation val="minMax"/>
        </c:scaling>
        <c:delete val="0"/>
        <c:axPos val="b"/>
        <c:numFmt formatCode="General" sourceLinked="1"/>
        <c:majorTickMark val="out"/>
        <c:minorTickMark val="none"/>
        <c:tickLblPos val="nextTo"/>
        <c:crossAx val="99570816"/>
        <c:crosses val="autoZero"/>
        <c:auto val="1"/>
        <c:lblAlgn val="ctr"/>
        <c:lblOffset val="100"/>
        <c:noMultiLvlLbl val="0"/>
      </c:catAx>
      <c:valAx>
        <c:axId val="99570816"/>
        <c:scaling>
          <c:orientation val="minMax"/>
        </c:scaling>
        <c:delete val="0"/>
        <c:axPos val="l"/>
        <c:majorGridlines/>
        <c:numFmt formatCode="0.0" sourceLinked="1"/>
        <c:majorTickMark val="out"/>
        <c:minorTickMark val="none"/>
        <c:tickLblPos val="nextTo"/>
        <c:crossAx val="995608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98C-4F92-A236-E1383A70E73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98C-4F92-A236-E1383A70E730}"/>
            </c:ext>
          </c:extLst>
        </c:ser>
        <c:dLbls>
          <c:showLegendKey val="0"/>
          <c:showVal val="0"/>
          <c:showCatName val="0"/>
          <c:showSerName val="0"/>
          <c:showPercent val="0"/>
          <c:showBubbleSize val="0"/>
        </c:dLbls>
        <c:gapWidth val="150"/>
        <c:axId val="99613696"/>
        <c:axId val="99619584"/>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98C-4F92-A236-E1383A70E730}"/>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98C-4F92-A236-E1383A70E730}"/>
            </c:ext>
          </c:extLst>
        </c:ser>
        <c:dLbls>
          <c:showLegendKey val="0"/>
          <c:showVal val="0"/>
          <c:showCatName val="0"/>
          <c:showSerName val="0"/>
          <c:showPercent val="0"/>
          <c:showBubbleSize val="0"/>
        </c:dLbls>
        <c:marker val="1"/>
        <c:smooth val="0"/>
        <c:axId val="99613696"/>
        <c:axId val="99619584"/>
      </c:lineChart>
      <c:catAx>
        <c:axId val="99613696"/>
        <c:scaling>
          <c:orientation val="minMax"/>
        </c:scaling>
        <c:delete val="0"/>
        <c:axPos val="b"/>
        <c:numFmt formatCode="General" sourceLinked="1"/>
        <c:majorTickMark val="out"/>
        <c:minorTickMark val="none"/>
        <c:tickLblPos val="nextTo"/>
        <c:crossAx val="99619584"/>
        <c:crosses val="autoZero"/>
        <c:auto val="1"/>
        <c:lblAlgn val="ctr"/>
        <c:lblOffset val="100"/>
        <c:noMultiLvlLbl val="0"/>
      </c:catAx>
      <c:valAx>
        <c:axId val="99619584"/>
        <c:scaling>
          <c:orientation val="minMax"/>
          <c:max val="70"/>
          <c:min val="10"/>
        </c:scaling>
        <c:delete val="0"/>
        <c:axPos val="l"/>
        <c:majorGridlines/>
        <c:numFmt formatCode="0" sourceLinked="1"/>
        <c:majorTickMark val="out"/>
        <c:minorTickMark val="none"/>
        <c:tickLblPos val="nextTo"/>
        <c:crossAx val="996136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09D-4813-BB9A-7B4AEC2B299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09D-4813-BB9A-7B4AEC2B299E}"/>
            </c:ext>
          </c:extLst>
        </c:ser>
        <c:dLbls>
          <c:showLegendKey val="0"/>
          <c:showVal val="0"/>
          <c:showCatName val="0"/>
          <c:showSerName val="0"/>
          <c:showPercent val="0"/>
          <c:showBubbleSize val="0"/>
        </c:dLbls>
        <c:gapWidth val="150"/>
        <c:axId val="99637504"/>
        <c:axId val="99655680"/>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09D-4813-BB9A-7B4AEC2B299E}"/>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09D-4813-BB9A-7B4AEC2B299E}"/>
            </c:ext>
          </c:extLst>
        </c:ser>
        <c:dLbls>
          <c:showLegendKey val="0"/>
          <c:showVal val="0"/>
          <c:showCatName val="0"/>
          <c:showSerName val="0"/>
          <c:showPercent val="0"/>
          <c:showBubbleSize val="0"/>
        </c:dLbls>
        <c:marker val="1"/>
        <c:smooth val="0"/>
        <c:axId val="99637504"/>
        <c:axId val="99655680"/>
      </c:lineChart>
      <c:catAx>
        <c:axId val="99637504"/>
        <c:scaling>
          <c:orientation val="minMax"/>
        </c:scaling>
        <c:delete val="0"/>
        <c:axPos val="b"/>
        <c:numFmt formatCode="General" sourceLinked="1"/>
        <c:majorTickMark val="out"/>
        <c:minorTickMark val="none"/>
        <c:tickLblPos val="nextTo"/>
        <c:crossAx val="99655680"/>
        <c:crosses val="autoZero"/>
        <c:auto val="1"/>
        <c:lblAlgn val="ctr"/>
        <c:lblOffset val="100"/>
        <c:noMultiLvlLbl val="0"/>
      </c:catAx>
      <c:valAx>
        <c:axId val="99655680"/>
        <c:scaling>
          <c:orientation val="minMax"/>
          <c:max val="1"/>
        </c:scaling>
        <c:delete val="0"/>
        <c:axPos val="l"/>
        <c:majorGridlines/>
        <c:numFmt formatCode="0.0%" sourceLinked="1"/>
        <c:majorTickMark val="out"/>
        <c:minorTickMark val="none"/>
        <c:tickLblPos val="nextTo"/>
        <c:crossAx val="99637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'8'!$A$35:$H$35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651-48A8-943E-0829D48D992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'8'!$A$40:$H$40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651-48A8-943E-0829D48D992C}"/>
            </c:ext>
          </c:extLst>
        </c:ser>
        <c:dLbls>
          <c:showLegendKey val="0"/>
          <c:showVal val="0"/>
          <c:showCatName val="0"/>
          <c:showSerName val="0"/>
          <c:showPercent val="0"/>
          <c:showBubbleSize val="0"/>
        </c:dLbls>
        <c:gapWidth val="150"/>
        <c:axId val="99694080"/>
        <c:axId val="99695616"/>
      </c:barChart>
      <c:lineChart>
        <c:grouping val="standard"/>
        <c:varyColors val="0"/>
        <c:ser>
          <c:idx val="2"/>
          <c:order val="2"/>
          <c:spPr>
            <a:ln w="22225">
              <a:solidFill>
                <a:srgbClr val="FF0000"/>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651-48A8-943E-0829D48D992C}"/>
            </c:ext>
          </c:extLst>
        </c:ser>
        <c:ser>
          <c:idx val="3"/>
          <c:order val="3"/>
          <c:spPr>
            <a:ln w="22225">
              <a:solidFill>
                <a:schemeClr val="tx2">
                  <a:lumMod val="75000"/>
                </a:schemeClr>
              </a:solidFill>
              <a:prstDash val="dash"/>
            </a:ln>
          </c:spPr>
          <c:marker>
            <c:symbol val="none"/>
          </c:marker>
          <c:cat>
            <c:strRef>
              <c:f>'8'!$A$8:$H$8</c:f>
              <c:strCache>
                <c:ptCount val="8"/>
                <c:pt idx="0">
                  <c:v>Aug</c:v>
                </c:pt>
                <c:pt idx="1">
                  <c:v>Sep</c:v>
                </c:pt>
                <c:pt idx="2">
                  <c:v>Oct</c:v>
                </c:pt>
                <c:pt idx="3">
                  <c:v>Nov</c:v>
                </c:pt>
                <c:pt idx="4">
                  <c:v>Jan</c:v>
                </c:pt>
                <c:pt idx="5">
                  <c:v>Feb</c:v>
                </c:pt>
                <c:pt idx="6">
                  <c:v>Mar</c:v>
                </c:pt>
                <c:pt idx="7">
                  <c:v>Apr</c:v>
                </c:pt>
              </c:strCache>
            </c:strRef>
          </c:cat>
          <c:val>
            <c:numRef>
              <c:f>'8'!$A$37:$H$37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651-48A8-943E-0829D48D992C}"/>
            </c:ext>
          </c:extLst>
        </c:ser>
        <c:dLbls>
          <c:showLegendKey val="0"/>
          <c:showVal val="0"/>
          <c:showCatName val="0"/>
          <c:showSerName val="0"/>
          <c:showPercent val="0"/>
          <c:showBubbleSize val="0"/>
        </c:dLbls>
        <c:marker val="1"/>
        <c:smooth val="0"/>
        <c:axId val="99694080"/>
        <c:axId val="99695616"/>
      </c:lineChart>
      <c:catAx>
        <c:axId val="99694080"/>
        <c:scaling>
          <c:orientation val="minMax"/>
        </c:scaling>
        <c:delete val="0"/>
        <c:axPos val="b"/>
        <c:numFmt formatCode="General" sourceLinked="1"/>
        <c:majorTickMark val="out"/>
        <c:minorTickMark val="none"/>
        <c:tickLblPos val="nextTo"/>
        <c:crossAx val="99695616"/>
        <c:crosses val="autoZero"/>
        <c:auto val="1"/>
        <c:lblAlgn val="ctr"/>
        <c:lblOffset val="100"/>
        <c:noMultiLvlLbl val="0"/>
      </c:catAx>
      <c:valAx>
        <c:axId val="99695616"/>
        <c:scaling>
          <c:orientation val="minMax"/>
          <c:max val="1"/>
        </c:scaling>
        <c:delete val="0"/>
        <c:axPos val="l"/>
        <c:majorGridlines/>
        <c:numFmt formatCode="0.0%" sourceLinked="1"/>
        <c:majorTickMark val="out"/>
        <c:minorTickMark val="none"/>
        <c:tickLblPos val="nextTo"/>
        <c:crossAx val="99694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'8'!$J$34:$P$34</c:f>
              <c:strCache>
                <c:ptCount val="7"/>
                <c:pt idx="0">
                  <c:v>GP 1</c:v>
                </c:pt>
                <c:pt idx="1">
                  <c:v>GP 2</c:v>
                </c:pt>
                <c:pt idx="2">
                  <c:v>GP 3</c:v>
                </c:pt>
                <c:pt idx="3">
                  <c:v>GP 4</c:v>
                </c:pt>
                <c:pt idx="4">
                  <c:v>GP 5</c:v>
                </c:pt>
                <c:pt idx="5">
                  <c:v>GP 6</c:v>
                </c:pt>
                <c:pt idx="6">
                  <c:v>AVE</c:v>
                </c:pt>
              </c:strCache>
            </c:strRef>
          </c:cat>
          <c:val>
            <c:numRef>
              <c:f>'8'!$J$35:$P$35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E22-44DB-9E6E-B7F23759385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'8'!$J$34:$P$34</c:f>
              <c:strCache>
                <c:ptCount val="7"/>
                <c:pt idx="0">
                  <c:v>GP 1</c:v>
                </c:pt>
                <c:pt idx="1">
                  <c:v>GP 2</c:v>
                </c:pt>
                <c:pt idx="2">
                  <c:v>GP 3</c:v>
                </c:pt>
                <c:pt idx="3">
                  <c:v>GP 4</c:v>
                </c:pt>
                <c:pt idx="4">
                  <c:v>GP 5</c:v>
                </c:pt>
                <c:pt idx="5">
                  <c:v>GP 6</c:v>
                </c:pt>
                <c:pt idx="6">
                  <c:v>AVE</c:v>
                </c:pt>
              </c:strCache>
            </c:strRef>
          </c:cat>
          <c:val>
            <c:numRef>
              <c:f>'8'!$J$40:$P$40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E22-44DB-9E6E-B7F237593858}"/>
            </c:ext>
          </c:extLst>
        </c:ser>
        <c:dLbls>
          <c:showLegendKey val="0"/>
          <c:showVal val="0"/>
          <c:showCatName val="0"/>
          <c:showSerName val="0"/>
          <c:showPercent val="0"/>
          <c:showBubbleSize val="0"/>
        </c:dLbls>
        <c:gapWidth val="150"/>
        <c:axId val="99738368"/>
        <c:axId val="99739904"/>
      </c:barChart>
      <c:lineChart>
        <c:grouping val="standard"/>
        <c:varyColors val="0"/>
        <c:ser>
          <c:idx val="2"/>
          <c:order val="2"/>
          <c:spPr>
            <a:ln w="22225">
              <a:solidFill>
                <a:srgbClr val="FF0000"/>
              </a:solidFill>
              <a:prstDash val="dash"/>
            </a:ln>
          </c:spPr>
          <c:marker>
            <c:symbol val="none"/>
          </c:marker>
          <c:cat>
            <c:strRef>
              <c:f>'8'!$J$34:$P$34</c:f>
              <c:strCache>
                <c:ptCount val="7"/>
                <c:pt idx="0">
                  <c:v>GP 1</c:v>
                </c:pt>
                <c:pt idx="1">
                  <c:v>GP 2</c:v>
                </c:pt>
                <c:pt idx="2">
                  <c:v>GP 3</c:v>
                </c:pt>
                <c:pt idx="3">
                  <c:v>GP 4</c:v>
                </c:pt>
                <c:pt idx="4">
                  <c:v>GP 5</c:v>
                </c:pt>
                <c:pt idx="5">
                  <c:v>GP 6</c:v>
                </c:pt>
                <c:pt idx="6">
                  <c:v>AVE</c:v>
                </c:pt>
              </c:strCache>
            </c:strRef>
          </c:cat>
          <c:val>
            <c:numRef>
              <c:f>'8'!$J$38:$P$38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E22-44DB-9E6E-B7F237593858}"/>
            </c:ext>
          </c:extLst>
        </c:ser>
        <c:ser>
          <c:idx val="3"/>
          <c:order val="3"/>
          <c:spPr>
            <a:ln w="22225">
              <a:solidFill>
                <a:schemeClr val="tx2">
                  <a:lumMod val="75000"/>
                </a:schemeClr>
              </a:solidFill>
              <a:prstDash val="dash"/>
            </a:ln>
          </c:spPr>
          <c:marker>
            <c:symbol val="none"/>
          </c:marker>
          <c:cat>
            <c:strRef>
              <c:f>'8'!$J$34:$P$34</c:f>
              <c:strCache>
                <c:ptCount val="7"/>
                <c:pt idx="0">
                  <c:v>GP 1</c:v>
                </c:pt>
                <c:pt idx="1">
                  <c:v>GP 2</c:v>
                </c:pt>
                <c:pt idx="2">
                  <c:v>GP 3</c:v>
                </c:pt>
                <c:pt idx="3">
                  <c:v>GP 4</c:v>
                </c:pt>
                <c:pt idx="4">
                  <c:v>GP 5</c:v>
                </c:pt>
                <c:pt idx="5">
                  <c:v>GP 6</c:v>
                </c:pt>
                <c:pt idx="6">
                  <c:v>AVE</c:v>
                </c:pt>
              </c:strCache>
            </c:strRef>
          </c:cat>
          <c:val>
            <c:numRef>
              <c:f>'8'!$J$37:$P$37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E22-44DB-9E6E-B7F237593858}"/>
            </c:ext>
          </c:extLst>
        </c:ser>
        <c:dLbls>
          <c:showLegendKey val="0"/>
          <c:showVal val="0"/>
          <c:showCatName val="0"/>
          <c:showSerName val="0"/>
          <c:showPercent val="0"/>
          <c:showBubbleSize val="0"/>
        </c:dLbls>
        <c:marker val="1"/>
        <c:smooth val="0"/>
        <c:axId val="99738368"/>
        <c:axId val="99739904"/>
      </c:lineChart>
      <c:catAx>
        <c:axId val="99738368"/>
        <c:scaling>
          <c:orientation val="minMax"/>
        </c:scaling>
        <c:delete val="0"/>
        <c:axPos val="b"/>
        <c:numFmt formatCode="General" sourceLinked="1"/>
        <c:majorTickMark val="out"/>
        <c:minorTickMark val="none"/>
        <c:tickLblPos val="nextTo"/>
        <c:crossAx val="99739904"/>
        <c:crosses val="autoZero"/>
        <c:auto val="1"/>
        <c:lblAlgn val="ctr"/>
        <c:lblOffset val="100"/>
        <c:noMultiLvlLbl val="0"/>
      </c:catAx>
      <c:valAx>
        <c:axId val="99739904"/>
        <c:scaling>
          <c:orientation val="minMax"/>
          <c:max val="1"/>
          <c:min val="0.4"/>
        </c:scaling>
        <c:delete val="0"/>
        <c:axPos val="l"/>
        <c:majorGridlines/>
        <c:numFmt formatCode="0%" sourceLinked="1"/>
        <c:majorTickMark val="out"/>
        <c:minorTickMark val="none"/>
        <c:tickLblPos val="nextTo"/>
        <c:crossAx val="99738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'8'!$B$25:$D$25</c:f>
              <c:numCache>
                <c:formatCode>0</c:formatCode>
                <c:ptCount val="3"/>
                <c:pt idx="0">
                  <c:v>0</c:v>
                </c:pt>
                <c:pt idx="1">
                  <c:v>0</c:v>
                </c:pt>
                <c:pt idx="2">
                  <c:v>0</c:v>
                </c:pt>
              </c:numCache>
            </c:numRef>
          </c:val>
          <c:extLst>
            <c:ext xmlns:c16="http://schemas.microsoft.com/office/drawing/2014/chart" uri="{C3380CC4-5D6E-409C-BE32-E72D297353CC}">
              <c16:uniqueId val="{00000000-CEF8-48D3-967D-D9C8D12EB200}"/>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'8'!$B$26:$D$26</c:f>
              <c:numCache>
                <c:formatCode>0</c:formatCode>
                <c:ptCount val="3"/>
                <c:pt idx="0">
                  <c:v>0</c:v>
                </c:pt>
                <c:pt idx="1">
                  <c:v>0</c:v>
                </c:pt>
                <c:pt idx="2">
                  <c:v>0</c:v>
                </c:pt>
              </c:numCache>
            </c:numRef>
          </c:val>
          <c:extLst>
            <c:ext xmlns:c16="http://schemas.microsoft.com/office/drawing/2014/chart" uri="{C3380CC4-5D6E-409C-BE32-E72D297353CC}">
              <c16:uniqueId val="{00000001-CEF8-48D3-967D-D9C8D12EB200}"/>
            </c:ext>
          </c:extLst>
        </c:ser>
        <c:dLbls>
          <c:showLegendKey val="0"/>
          <c:showVal val="0"/>
          <c:showCatName val="0"/>
          <c:showSerName val="0"/>
          <c:showPercent val="0"/>
          <c:showBubbleSize val="0"/>
        </c:dLbls>
        <c:gapWidth val="150"/>
        <c:axId val="99782656"/>
        <c:axId val="9978419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'8'!$B$27:$D$27</c:f>
              <c:numCache>
                <c:formatCode>0</c:formatCode>
                <c:ptCount val="3"/>
                <c:pt idx="0">
                  <c:v>0</c:v>
                </c:pt>
                <c:pt idx="1">
                  <c:v>0</c:v>
                </c:pt>
                <c:pt idx="2">
                  <c:v>0</c:v>
                </c:pt>
              </c:numCache>
            </c:numRef>
          </c:val>
          <c:smooth val="0"/>
          <c:extLst>
            <c:ext xmlns:c16="http://schemas.microsoft.com/office/drawing/2014/chart" uri="{C3380CC4-5D6E-409C-BE32-E72D297353CC}">
              <c16:uniqueId val="{00000002-CEF8-48D3-967D-D9C8D12EB200}"/>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'8'!$B$28:$D$28</c:f>
              <c:numCache>
                <c:formatCode>0</c:formatCode>
                <c:ptCount val="3"/>
                <c:pt idx="0">
                  <c:v>0</c:v>
                </c:pt>
                <c:pt idx="1">
                  <c:v>0</c:v>
                </c:pt>
                <c:pt idx="2">
                  <c:v>0</c:v>
                </c:pt>
              </c:numCache>
            </c:numRef>
          </c:val>
          <c:smooth val="0"/>
          <c:extLst>
            <c:ext xmlns:c16="http://schemas.microsoft.com/office/drawing/2014/chart" uri="{C3380CC4-5D6E-409C-BE32-E72D297353CC}">
              <c16:uniqueId val="{00000003-CEF8-48D3-967D-D9C8D12EB200}"/>
            </c:ext>
          </c:extLst>
        </c:ser>
        <c:dLbls>
          <c:showLegendKey val="0"/>
          <c:showVal val="0"/>
          <c:showCatName val="0"/>
          <c:showSerName val="0"/>
          <c:showPercent val="0"/>
          <c:showBubbleSize val="0"/>
        </c:dLbls>
        <c:marker val="1"/>
        <c:smooth val="0"/>
        <c:axId val="99782656"/>
        <c:axId val="99784192"/>
      </c:lineChart>
      <c:catAx>
        <c:axId val="99782656"/>
        <c:scaling>
          <c:orientation val="minMax"/>
        </c:scaling>
        <c:delete val="0"/>
        <c:axPos val="b"/>
        <c:numFmt formatCode="General" sourceLinked="1"/>
        <c:majorTickMark val="out"/>
        <c:minorTickMark val="none"/>
        <c:tickLblPos val="nextTo"/>
        <c:crossAx val="99784192"/>
        <c:crosses val="autoZero"/>
        <c:auto val="1"/>
        <c:lblAlgn val="ctr"/>
        <c:lblOffset val="100"/>
        <c:noMultiLvlLbl val="0"/>
      </c:catAx>
      <c:valAx>
        <c:axId val="99784192"/>
        <c:scaling>
          <c:orientation val="minMax"/>
        </c:scaling>
        <c:delete val="0"/>
        <c:axPos val="l"/>
        <c:majorGridlines/>
        <c:numFmt formatCode="0" sourceLinked="1"/>
        <c:majorTickMark val="out"/>
        <c:minorTickMark val="none"/>
        <c:tickLblPos val="nextTo"/>
        <c:crossAx val="997826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'8'!$K$25:$M$25</c:f>
              <c:numCache>
                <c:formatCode>0</c:formatCode>
                <c:ptCount val="3"/>
                <c:pt idx="0">
                  <c:v>0</c:v>
                </c:pt>
                <c:pt idx="1">
                  <c:v>0</c:v>
                </c:pt>
                <c:pt idx="2">
                  <c:v>0</c:v>
                </c:pt>
              </c:numCache>
            </c:numRef>
          </c:val>
          <c:extLst>
            <c:ext xmlns:c16="http://schemas.microsoft.com/office/drawing/2014/chart" uri="{C3380CC4-5D6E-409C-BE32-E72D297353CC}">
              <c16:uniqueId val="{00000000-5E0D-4923-AF86-C7CEBBBE80B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5E0D-4923-AF86-C7CEBBBE80B2}"/>
            </c:ext>
          </c:extLst>
        </c:ser>
        <c:dLbls>
          <c:showLegendKey val="0"/>
          <c:showVal val="0"/>
          <c:showCatName val="0"/>
          <c:showSerName val="0"/>
          <c:showPercent val="0"/>
          <c:showBubbleSize val="0"/>
        </c:dLbls>
        <c:gapWidth val="150"/>
        <c:axId val="99814400"/>
        <c:axId val="9982848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5E0D-4923-AF86-C7CEBBBE80B2}"/>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'8'!$K$28:$M$28</c:f>
              <c:numCache>
                <c:formatCode>0</c:formatCode>
                <c:ptCount val="3"/>
                <c:pt idx="0">
                  <c:v>0</c:v>
                </c:pt>
                <c:pt idx="1">
                  <c:v>0</c:v>
                </c:pt>
                <c:pt idx="2">
                  <c:v>0</c:v>
                </c:pt>
              </c:numCache>
            </c:numRef>
          </c:val>
          <c:smooth val="0"/>
          <c:extLst>
            <c:ext xmlns:c16="http://schemas.microsoft.com/office/drawing/2014/chart" uri="{C3380CC4-5D6E-409C-BE32-E72D297353CC}">
              <c16:uniqueId val="{00000003-5E0D-4923-AF86-C7CEBBBE80B2}"/>
            </c:ext>
          </c:extLst>
        </c:ser>
        <c:dLbls>
          <c:showLegendKey val="0"/>
          <c:showVal val="0"/>
          <c:showCatName val="0"/>
          <c:showSerName val="0"/>
          <c:showPercent val="0"/>
          <c:showBubbleSize val="0"/>
        </c:dLbls>
        <c:marker val="1"/>
        <c:smooth val="0"/>
        <c:axId val="99814400"/>
        <c:axId val="99828480"/>
      </c:lineChart>
      <c:catAx>
        <c:axId val="99814400"/>
        <c:scaling>
          <c:orientation val="minMax"/>
        </c:scaling>
        <c:delete val="0"/>
        <c:axPos val="b"/>
        <c:numFmt formatCode="General" sourceLinked="1"/>
        <c:majorTickMark val="out"/>
        <c:minorTickMark val="none"/>
        <c:tickLblPos val="nextTo"/>
        <c:crossAx val="99828480"/>
        <c:crosses val="autoZero"/>
        <c:auto val="1"/>
        <c:lblAlgn val="ctr"/>
        <c:lblOffset val="100"/>
        <c:noMultiLvlLbl val="0"/>
      </c:catAx>
      <c:valAx>
        <c:axId val="99828480"/>
        <c:scaling>
          <c:orientation val="minMax"/>
        </c:scaling>
        <c:delete val="0"/>
        <c:axPos val="l"/>
        <c:majorGridlines/>
        <c:numFmt formatCode="0" sourceLinked="1"/>
        <c:majorTickMark val="out"/>
        <c:minorTickMark val="none"/>
        <c:tickLblPos val="nextTo"/>
        <c:crossAx val="99814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'8'!$T$12:$V$12</c:f>
              <c:numCache>
                <c:formatCode>0</c:formatCode>
                <c:ptCount val="3"/>
                <c:pt idx="0">
                  <c:v>0</c:v>
                </c:pt>
                <c:pt idx="1">
                  <c:v>0</c:v>
                </c:pt>
                <c:pt idx="2">
                  <c:v>0</c:v>
                </c:pt>
              </c:numCache>
            </c:numRef>
          </c:val>
          <c:extLst>
            <c:ext xmlns:c16="http://schemas.microsoft.com/office/drawing/2014/chart" uri="{C3380CC4-5D6E-409C-BE32-E72D297353CC}">
              <c16:uniqueId val="{00000000-BAA4-463B-B400-590FA73CA8C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'8'!$T$13:$V$13</c:f>
              <c:numCache>
                <c:formatCode>0</c:formatCode>
                <c:ptCount val="3"/>
                <c:pt idx="0">
                  <c:v>0</c:v>
                </c:pt>
                <c:pt idx="1">
                  <c:v>0</c:v>
                </c:pt>
                <c:pt idx="2">
                  <c:v>0</c:v>
                </c:pt>
              </c:numCache>
            </c:numRef>
          </c:val>
          <c:extLst>
            <c:ext xmlns:c16="http://schemas.microsoft.com/office/drawing/2014/chart" uri="{C3380CC4-5D6E-409C-BE32-E72D297353CC}">
              <c16:uniqueId val="{00000001-BAA4-463B-B400-590FA73CA8C3}"/>
            </c:ext>
          </c:extLst>
        </c:ser>
        <c:dLbls>
          <c:showLegendKey val="0"/>
          <c:showVal val="0"/>
          <c:showCatName val="0"/>
          <c:showSerName val="0"/>
          <c:showPercent val="0"/>
          <c:showBubbleSize val="0"/>
        </c:dLbls>
        <c:gapWidth val="150"/>
        <c:axId val="99875072"/>
        <c:axId val="998809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'8'!$T$14:$V$14</c:f>
              <c:numCache>
                <c:formatCode>0</c:formatCode>
                <c:ptCount val="3"/>
                <c:pt idx="0">
                  <c:v>0</c:v>
                </c:pt>
                <c:pt idx="1">
                  <c:v>0</c:v>
                </c:pt>
                <c:pt idx="2">
                  <c:v>0</c:v>
                </c:pt>
              </c:numCache>
            </c:numRef>
          </c:val>
          <c:smooth val="0"/>
          <c:extLst>
            <c:ext xmlns:c16="http://schemas.microsoft.com/office/drawing/2014/chart" uri="{C3380CC4-5D6E-409C-BE32-E72D297353CC}">
              <c16:uniqueId val="{00000002-BAA4-463B-B400-590FA73CA8C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'8'!$T$15:$V$15</c:f>
              <c:numCache>
                <c:formatCode>0</c:formatCode>
                <c:ptCount val="3"/>
                <c:pt idx="0">
                  <c:v>0</c:v>
                </c:pt>
                <c:pt idx="1">
                  <c:v>0</c:v>
                </c:pt>
                <c:pt idx="2">
                  <c:v>0</c:v>
                </c:pt>
              </c:numCache>
            </c:numRef>
          </c:val>
          <c:smooth val="0"/>
          <c:extLst>
            <c:ext xmlns:c16="http://schemas.microsoft.com/office/drawing/2014/chart" uri="{C3380CC4-5D6E-409C-BE32-E72D297353CC}">
              <c16:uniqueId val="{00000003-BAA4-463B-B400-590FA73CA8C3}"/>
            </c:ext>
          </c:extLst>
        </c:ser>
        <c:dLbls>
          <c:showLegendKey val="0"/>
          <c:showVal val="0"/>
          <c:showCatName val="0"/>
          <c:showSerName val="0"/>
          <c:showPercent val="0"/>
          <c:showBubbleSize val="0"/>
        </c:dLbls>
        <c:marker val="1"/>
        <c:smooth val="0"/>
        <c:axId val="99875072"/>
        <c:axId val="99880960"/>
      </c:lineChart>
      <c:catAx>
        <c:axId val="99875072"/>
        <c:scaling>
          <c:orientation val="minMax"/>
        </c:scaling>
        <c:delete val="0"/>
        <c:axPos val="b"/>
        <c:numFmt formatCode="General" sourceLinked="1"/>
        <c:majorTickMark val="out"/>
        <c:minorTickMark val="none"/>
        <c:tickLblPos val="nextTo"/>
        <c:crossAx val="99880960"/>
        <c:crosses val="autoZero"/>
        <c:auto val="1"/>
        <c:lblAlgn val="ctr"/>
        <c:lblOffset val="100"/>
        <c:noMultiLvlLbl val="0"/>
      </c:catAx>
      <c:valAx>
        <c:axId val="99880960"/>
        <c:scaling>
          <c:orientation val="minMax"/>
        </c:scaling>
        <c:delete val="0"/>
        <c:axPos val="l"/>
        <c:majorGridlines/>
        <c:numFmt formatCode="0" sourceLinked="1"/>
        <c:majorTickMark val="out"/>
        <c:minorTickMark val="none"/>
        <c:tickLblPos val="nextTo"/>
        <c:crossAx val="998750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'8'!$T$38:$V$38</c:f>
              <c:numCache>
                <c:formatCode>0</c:formatCode>
                <c:ptCount val="3"/>
                <c:pt idx="0">
                  <c:v>0</c:v>
                </c:pt>
                <c:pt idx="1">
                  <c:v>0</c:v>
                </c:pt>
                <c:pt idx="2">
                  <c:v>0</c:v>
                </c:pt>
              </c:numCache>
            </c:numRef>
          </c:val>
          <c:extLst>
            <c:ext xmlns:c16="http://schemas.microsoft.com/office/drawing/2014/chart" uri="{C3380CC4-5D6E-409C-BE32-E72D297353CC}">
              <c16:uniqueId val="{00000000-4853-4B37-905A-A07F0E2987AA}"/>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4853-4B37-905A-A07F0E2987AA}"/>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4853-4B37-905A-A07F0E2987AA}"/>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4853-4B37-905A-A07F0E2987AA}"/>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729-43FC-831D-692D97F6F88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729-43FC-831D-692D97F6F88B}"/>
            </c:ext>
          </c:extLst>
        </c:ser>
        <c:dLbls>
          <c:showLegendKey val="0"/>
          <c:showVal val="0"/>
          <c:showCatName val="0"/>
          <c:showSerName val="0"/>
          <c:showPercent val="0"/>
          <c:showBubbleSize val="0"/>
        </c:dLbls>
        <c:gapWidth val="150"/>
        <c:axId val="101161984"/>
        <c:axId val="101171968"/>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7729-43FC-831D-692D97F6F88B}"/>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729-43FC-831D-692D97F6F88B}"/>
            </c:ext>
          </c:extLst>
        </c:ser>
        <c:dLbls>
          <c:showLegendKey val="0"/>
          <c:showVal val="0"/>
          <c:showCatName val="0"/>
          <c:showSerName val="0"/>
          <c:showPercent val="0"/>
          <c:showBubbleSize val="0"/>
        </c:dLbls>
        <c:marker val="1"/>
        <c:smooth val="0"/>
        <c:axId val="101161984"/>
        <c:axId val="101171968"/>
      </c:lineChart>
      <c:catAx>
        <c:axId val="101161984"/>
        <c:scaling>
          <c:orientation val="minMax"/>
        </c:scaling>
        <c:delete val="0"/>
        <c:axPos val="b"/>
        <c:numFmt formatCode="General" sourceLinked="1"/>
        <c:majorTickMark val="out"/>
        <c:minorTickMark val="none"/>
        <c:tickLblPos val="nextTo"/>
        <c:crossAx val="101171968"/>
        <c:crosses val="autoZero"/>
        <c:auto val="1"/>
        <c:lblAlgn val="ctr"/>
        <c:lblOffset val="100"/>
        <c:noMultiLvlLbl val="0"/>
      </c:catAx>
      <c:valAx>
        <c:axId val="101171968"/>
        <c:scaling>
          <c:orientation val="minMax"/>
        </c:scaling>
        <c:delete val="0"/>
        <c:axPos val="l"/>
        <c:majorGridlines/>
        <c:numFmt formatCode="0.0" sourceLinked="1"/>
        <c:majorTickMark val="out"/>
        <c:minorTickMark val="none"/>
        <c:tickLblPos val="nextTo"/>
        <c:crossAx val="1011619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713-4A79-BBAB-2756F6ABF46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713-4A79-BBAB-2756F6ABF469}"/>
            </c:ext>
          </c:extLst>
        </c:ser>
        <c:dLbls>
          <c:showLegendKey val="0"/>
          <c:showVal val="0"/>
          <c:showCatName val="0"/>
          <c:showSerName val="0"/>
          <c:showPercent val="0"/>
          <c:showBubbleSize val="0"/>
        </c:dLbls>
        <c:gapWidth val="150"/>
        <c:axId val="99977472"/>
        <c:axId val="99991552"/>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713-4A79-BBAB-2756F6ABF469}"/>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713-4A79-BBAB-2756F6ABF469}"/>
            </c:ext>
          </c:extLst>
        </c:ser>
        <c:dLbls>
          <c:showLegendKey val="0"/>
          <c:showVal val="0"/>
          <c:showCatName val="0"/>
          <c:showSerName val="0"/>
          <c:showPercent val="0"/>
          <c:showBubbleSize val="0"/>
        </c:dLbls>
        <c:marker val="1"/>
        <c:smooth val="0"/>
        <c:axId val="99977472"/>
        <c:axId val="99991552"/>
      </c:lineChart>
      <c:catAx>
        <c:axId val="99977472"/>
        <c:scaling>
          <c:orientation val="minMax"/>
        </c:scaling>
        <c:delete val="0"/>
        <c:axPos val="b"/>
        <c:numFmt formatCode="General" sourceLinked="1"/>
        <c:majorTickMark val="out"/>
        <c:minorTickMark val="none"/>
        <c:tickLblPos val="nextTo"/>
        <c:crossAx val="99991552"/>
        <c:crosses val="autoZero"/>
        <c:auto val="1"/>
        <c:lblAlgn val="ctr"/>
        <c:lblOffset val="100"/>
        <c:noMultiLvlLbl val="0"/>
      </c:catAx>
      <c:valAx>
        <c:axId val="99991552"/>
        <c:scaling>
          <c:orientation val="minMax"/>
          <c:max val="70"/>
          <c:min val="10"/>
        </c:scaling>
        <c:delete val="0"/>
        <c:axPos val="l"/>
        <c:majorGridlines/>
        <c:numFmt formatCode="0" sourceLinked="1"/>
        <c:majorTickMark val="out"/>
        <c:minorTickMark val="none"/>
        <c:tickLblPos val="nextTo"/>
        <c:crossAx val="999774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153-494C-BE6F-464E98F8DFE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153-494C-BE6F-464E98F8DFE2}"/>
            </c:ext>
          </c:extLst>
        </c:ser>
        <c:dLbls>
          <c:showLegendKey val="0"/>
          <c:showVal val="0"/>
          <c:showCatName val="0"/>
          <c:showSerName val="0"/>
          <c:showPercent val="0"/>
          <c:showBubbleSize val="0"/>
        </c:dLbls>
        <c:gapWidth val="150"/>
        <c:axId val="100021760"/>
        <c:axId val="100023296"/>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153-494C-BE6F-464E98F8DFE2}"/>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153-494C-BE6F-464E98F8DFE2}"/>
            </c:ext>
          </c:extLst>
        </c:ser>
        <c:dLbls>
          <c:showLegendKey val="0"/>
          <c:showVal val="0"/>
          <c:showCatName val="0"/>
          <c:showSerName val="0"/>
          <c:showPercent val="0"/>
          <c:showBubbleSize val="0"/>
        </c:dLbls>
        <c:marker val="1"/>
        <c:smooth val="0"/>
        <c:axId val="100021760"/>
        <c:axId val="100023296"/>
      </c:lineChart>
      <c:catAx>
        <c:axId val="100021760"/>
        <c:scaling>
          <c:orientation val="minMax"/>
        </c:scaling>
        <c:delete val="0"/>
        <c:axPos val="b"/>
        <c:numFmt formatCode="General" sourceLinked="1"/>
        <c:majorTickMark val="out"/>
        <c:minorTickMark val="none"/>
        <c:tickLblPos val="nextTo"/>
        <c:crossAx val="100023296"/>
        <c:crosses val="autoZero"/>
        <c:auto val="1"/>
        <c:lblAlgn val="ctr"/>
        <c:lblOffset val="100"/>
        <c:noMultiLvlLbl val="0"/>
      </c:catAx>
      <c:valAx>
        <c:axId val="100023296"/>
        <c:scaling>
          <c:orientation val="minMax"/>
          <c:max val="1"/>
        </c:scaling>
        <c:delete val="0"/>
        <c:axPos val="l"/>
        <c:majorGridlines/>
        <c:numFmt formatCode="0.0%" sourceLinked="1"/>
        <c:majorTickMark val="out"/>
        <c:minorTickMark val="none"/>
        <c:tickLblPos val="nextTo"/>
        <c:crossAx val="100021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'9'!$A$35:$H$35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510-4495-9153-85B0B4CEAF9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'9'!$A$40:$H$40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510-4495-9153-85B0B4CEAF9A}"/>
            </c:ext>
          </c:extLst>
        </c:ser>
        <c:dLbls>
          <c:showLegendKey val="0"/>
          <c:showVal val="0"/>
          <c:showCatName val="0"/>
          <c:showSerName val="0"/>
          <c:showPercent val="0"/>
          <c:showBubbleSize val="0"/>
        </c:dLbls>
        <c:gapWidth val="150"/>
        <c:axId val="100045568"/>
        <c:axId val="100047104"/>
      </c:barChart>
      <c:lineChart>
        <c:grouping val="standard"/>
        <c:varyColors val="0"/>
        <c:ser>
          <c:idx val="2"/>
          <c:order val="2"/>
          <c:spPr>
            <a:ln w="22225">
              <a:solidFill>
                <a:srgbClr val="FF0000"/>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510-4495-9153-85B0B4CEAF9A}"/>
            </c:ext>
          </c:extLst>
        </c:ser>
        <c:ser>
          <c:idx val="3"/>
          <c:order val="3"/>
          <c:spPr>
            <a:ln w="22225">
              <a:solidFill>
                <a:schemeClr val="tx2">
                  <a:lumMod val="75000"/>
                </a:schemeClr>
              </a:solidFill>
              <a:prstDash val="dash"/>
            </a:ln>
          </c:spPr>
          <c:marker>
            <c:symbol val="none"/>
          </c:marker>
          <c:cat>
            <c:strRef>
              <c:f>'9'!$A$8:$H$8</c:f>
              <c:strCache>
                <c:ptCount val="8"/>
                <c:pt idx="0">
                  <c:v>Aug</c:v>
                </c:pt>
                <c:pt idx="1">
                  <c:v>Sep</c:v>
                </c:pt>
                <c:pt idx="2">
                  <c:v>Oct</c:v>
                </c:pt>
                <c:pt idx="3">
                  <c:v>Nov</c:v>
                </c:pt>
                <c:pt idx="4">
                  <c:v>Jan</c:v>
                </c:pt>
                <c:pt idx="5">
                  <c:v>Feb</c:v>
                </c:pt>
                <c:pt idx="6">
                  <c:v>Mar</c:v>
                </c:pt>
                <c:pt idx="7">
                  <c:v>Apr</c:v>
                </c:pt>
              </c:strCache>
            </c:strRef>
          </c:cat>
          <c:val>
            <c:numRef>
              <c:f>'9'!$A$37:$H$37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510-4495-9153-85B0B4CEAF9A}"/>
            </c:ext>
          </c:extLst>
        </c:ser>
        <c:dLbls>
          <c:showLegendKey val="0"/>
          <c:showVal val="0"/>
          <c:showCatName val="0"/>
          <c:showSerName val="0"/>
          <c:showPercent val="0"/>
          <c:showBubbleSize val="0"/>
        </c:dLbls>
        <c:marker val="1"/>
        <c:smooth val="0"/>
        <c:axId val="100045568"/>
        <c:axId val="100047104"/>
      </c:lineChart>
      <c:catAx>
        <c:axId val="100045568"/>
        <c:scaling>
          <c:orientation val="minMax"/>
        </c:scaling>
        <c:delete val="0"/>
        <c:axPos val="b"/>
        <c:numFmt formatCode="General" sourceLinked="1"/>
        <c:majorTickMark val="out"/>
        <c:minorTickMark val="none"/>
        <c:tickLblPos val="nextTo"/>
        <c:crossAx val="100047104"/>
        <c:crosses val="autoZero"/>
        <c:auto val="1"/>
        <c:lblAlgn val="ctr"/>
        <c:lblOffset val="100"/>
        <c:noMultiLvlLbl val="0"/>
      </c:catAx>
      <c:valAx>
        <c:axId val="100047104"/>
        <c:scaling>
          <c:orientation val="minMax"/>
          <c:max val="1"/>
        </c:scaling>
        <c:delete val="0"/>
        <c:axPos val="l"/>
        <c:majorGridlines/>
        <c:numFmt formatCode="0.0%" sourceLinked="1"/>
        <c:majorTickMark val="out"/>
        <c:minorTickMark val="none"/>
        <c:tickLblPos val="nextTo"/>
        <c:crossAx val="1000455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'9'!$J$34:$P$34</c:f>
              <c:strCache>
                <c:ptCount val="7"/>
                <c:pt idx="0">
                  <c:v>GP 1</c:v>
                </c:pt>
                <c:pt idx="1">
                  <c:v>GP 2</c:v>
                </c:pt>
                <c:pt idx="2">
                  <c:v>GP 3</c:v>
                </c:pt>
                <c:pt idx="3">
                  <c:v>GP 4</c:v>
                </c:pt>
                <c:pt idx="4">
                  <c:v>GP 5</c:v>
                </c:pt>
                <c:pt idx="5">
                  <c:v>GP 6</c:v>
                </c:pt>
                <c:pt idx="6">
                  <c:v>AVE</c:v>
                </c:pt>
              </c:strCache>
            </c:strRef>
          </c:cat>
          <c:val>
            <c:numRef>
              <c:f>'9'!$J$35:$P$35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171-4A18-8DC8-F2D454588E4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'9'!$J$34:$P$34</c:f>
              <c:strCache>
                <c:ptCount val="7"/>
                <c:pt idx="0">
                  <c:v>GP 1</c:v>
                </c:pt>
                <c:pt idx="1">
                  <c:v>GP 2</c:v>
                </c:pt>
                <c:pt idx="2">
                  <c:v>GP 3</c:v>
                </c:pt>
                <c:pt idx="3">
                  <c:v>GP 4</c:v>
                </c:pt>
                <c:pt idx="4">
                  <c:v>GP 5</c:v>
                </c:pt>
                <c:pt idx="5">
                  <c:v>GP 6</c:v>
                </c:pt>
                <c:pt idx="6">
                  <c:v>AVE</c:v>
                </c:pt>
              </c:strCache>
            </c:strRef>
          </c:cat>
          <c:val>
            <c:numRef>
              <c:f>'9'!$J$40:$P$40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4171-4A18-8DC8-F2D454588E45}"/>
            </c:ext>
          </c:extLst>
        </c:ser>
        <c:dLbls>
          <c:showLegendKey val="0"/>
          <c:showVal val="0"/>
          <c:showCatName val="0"/>
          <c:showSerName val="0"/>
          <c:showPercent val="0"/>
          <c:showBubbleSize val="0"/>
        </c:dLbls>
        <c:gapWidth val="150"/>
        <c:axId val="101289984"/>
        <c:axId val="101291520"/>
      </c:barChart>
      <c:lineChart>
        <c:grouping val="standard"/>
        <c:varyColors val="0"/>
        <c:ser>
          <c:idx val="2"/>
          <c:order val="2"/>
          <c:spPr>
            <a:ln w="22225">
              <a:solidFill>
                <a:srgbClr val="FF0000"/>
              </a:solidFill>
              <a:prstDash val="dash"/>
            </a:ln>
          </c:spPr>
          <c:marker>
            <c:symbol val="none"/>
          </c:marker>
          <c:cat>
            <c:strRef>
              <c:f>'9'!$J$34:$P$34</c:f>
              <c:strCache>
                <c:ptCount val="7"/>
                <c:pt idx="0">
                  <c:v>GP 1</c:v>
                </c:pt>
                <c:pt idx="1">
                  <c:v>GP 2</c:v>
                </c:pt>
                <c:pt idx="2">
                  <c:v>GP 3</c:v>
                </c:pt>
                <c:pt idx="3">
                  <c:v>GP 4</c:v>
                </c:pt>
                <c:pt idx="4">
                  <c:v>GP 5</c:v>
                </c:pt>
                <c:pt idx="5">
                  <c:v>GP 6</c:v>
                </c:pt>
                <c:pt idx="6">
                  <c:v>AVE</c:v>
                </c:pt>
              </c:strCache>
            </c:strRef>
          </c:cat>
          <c:val>
            <c:numRef>
              <c:f>'9'!$J$38:$P$38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4171-4A18-8DC8-F2D454588E45}"/>
            </c:ext>
          </c:extLst>
        </c:ser>
        <c:ser>
          <c:idx val="3"/>
          <c:order val="3"/>
          <c:spPr>
            <a:ln w="22225">
              <a:solidFill>
                <a:schemeClr val="tx2">
                  <a:lumMod val="75000"/>
                </a:schemeClr>
              </a:solidFill>
              <a:prstDash val="dash"/>
            </a:ln>
          </c:spPr>
          <c:marker>
            <c:symbol val="none"/>
          </c:marker>
          <c:cat>
            <c:strRef>
              <c:f>'9'!$J$34:$P$34</c:f>
              <c:strCache>
                <c:ptCount val="7"/>
                <c:pt idx="0">
                  <c:v>GP 1</c:v>
                </c:pt>
                <c:pt idx="1">
                  <c:v>GP 2</c:v>
                </c:pt>
                <c:pt idx="2">
                  <c:v>GP 3</c:v>
                </c:pt>
                <c:pt idx="3">
                  <c:v>GP 4</c:v>
                </c:pt>
                <c:pt idx="4">
                  <c:v>GP 5</c:v>
                </c:pt>
                <c:pt idx="5">
                  <c:v>GP 6</c:v>
                </c:pt>
                <c:pt idx="6">
                  <c:v>AVE</c:v>
                </c:pt>
              </c:strCache>
            </c:strRef>
          </c:cat>
          <c:val>
            <c:numRef>
              <c:f>'9'!$J$37:$P$37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4171-4A18-8DC8-F2D454588E45}"/>
            </c:ext>
          </c:extLst>
        </c:ser>
        <c:dLbls>
          <c:showLegendKey val="0"/>
          <c:showVal val="0"/>
          <c:showCatName val="0"/>
          <c:showSerName val="0"/>
          <c:showPercent val="0"/>
          <c:showBubbleSize val="0"/>
        </c:dLbls>
        <c:marker val="1"/>
        <c:smooth val="0"/>
        <c:axId val="101289984"/>
        <c:axId val="101291520"/>
      </c:lineChart>
      <c:catAx>
        <c:axId val="101289984"/>
        <c:scaling>
          <c:orientation val="minMax"/>
        </c:scaling>
        <c:delete val="0"/>
        <c:axPos val="b"/>
        <c:numFmt formatCode="General" sourceLinked="1"/>
        <c:majorTickMark val="out"/>
        <c:minorTickMark val="none"/>
        <c:tickLblPos val="nextTo"/>
        <c:crossAx val="101291520"/>
        <c:crosses val="autoZero"/>
        <c:auto val="1"/>
        <c:lblAlgn val="ctr"/>
        <c:lblOffset val="100"/>
        <c:noMultiLvlLbl val="0"/>
      </c:catAx>
      <c:valAx>
        <c:axId val="101291520"/>
        <c:scaling>
          <c:orientation val="minMax"/>
          <c:max val="1"/>
          <c:min val="0.4"/>
        </c:scaling>
        <c:delete val="0"/>
        <c:axPos val="l"/>
        <c:majorGridlines/>
        <c:numFmt formatCode="0%" sourceLinked="1"/>
        <c:majorTickMark val="out"/>
        <c:minorTickMark val="none"/>
        <c:tickLblPos val="nextTo"/>
        <c:crossAx val="1012899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'9'!$B$25:$D$25</c:f>
              <c:numCache>
                <c:formatCode>0</c:formatCode>
                <c:ptCount val="3"/>
                <c:pt idx="0">
                  <c:v>0</c:v>
                </c:pt>
                <c:pt idx="1">
                  <c:v>0</c:v>
                </c:pt>
                <c:pt idx="2">
                  <c:v>0</c:v>
                </c:pt>
              </c:numCache>
            </c:numRef>
          </c:val>
          <c:extLst>
            <c:ext xmlns:c16="http://schemas.microsoft.com/office/drawing/2014/chart" uri="{C3380CC4-5D6E-409C-BE32-E72D297353CC}">
              <c16:uniqueId val="{00000000-F462-4772-94FE-858B03C193E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'9'!$B$26:$D$26</c:f>
              <c:numCache>
                <c:formatCode>0</c:formatCode>
                <c:ptCount val="3"/>
                <c:pt idx="0">
                  <c:v>0</c:v>
                </c:pt>
                <c:pt idx="1">
                  <c:v>0</c:v>
                </c:pt>
                <c:pt idx="2">
                  <c:v>0</c:v>
                </c:pt>
              </c:numCache>
            </c:numRef>
          </c:val>
          <c:extLst>
            <c:ext xmlns:c16="http://schemas.microsoft.com/office/drawing/2014/chart" uri="{C3380CC4-5D6E-409C-BE32-E72D297353CC}">
              <c16:uniqueId val="{00000001-F462-4772-94FE-858B03C193E1}"/>
            </c:ext>
          </c:extLst>
        </c:ser>
        <c:dLbls>
          <c:showLegendKey val="0"/>
          <c:showVal val="0"/>
          <c:showCatName val="0"/>
          <c:showSerName val="0"/>
          <c:showPercent val="0"/>
          <c:showBubbleSize val="0"/>
        </c:dLbls>
        <c:gapWidth val="150"/>
        <c:axId val="101313536"/>
        <c:axId val="10132352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'9'!$B$27:$D$27</c:f>
              <c:numCache>
                <c:formatCode>0</c:formatCode>
                <c:ptCount val="3"/>
                <c:pt idx="0">
                  <c:v>0</c:v>
                </c:pt>
                <c:pt idx="1">
                  <c:v>0</c:v>
                </c:pt>
                <c:pt idx="2">
                  <c:v>0</c:v>
                </c:pt>
              </c:numCache>
            </c:numRef>
          </c:val>
          <c:smooth val="0"/>
          <c:extLst>
            <c:ext xmlns:c16="http://schemas.microsoft.com/office/drawing/2014/chart" uri="{C3380CC4-5D6E-409C-BE32-E72D297353CC}">
              <c16:uniqueId val="{00000002-F462-4772-94FE-858B03C193E1}"/>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'9'!$B$28:$D$28</c:f>
              <c:numCache>
                <c:formatCode>0</c:formatCode>
                <c:ptCount val="3"/>
                <c:pt idx="0">
                  <c:v>0</c:v>
                </c:pt>
                <c:pt idx="1">
                  <c:v>0</c:v>
                </c:pt>
                <c:pt idx="2">
                  <c:v>0</c:v>
                </c:pt>
              </c:numCache>
            </c:numRef>
          </c:val>
          <c:smooth val="0"/>
          <c:extLst>
            <c:ext xmlns:c16="http://schemas.microsoft.com/office/drawing/2014/chart" uri="{C3380CC4-5D6E-409C-BE32-E72D297353CC}">
              <c16:uniqueId val="{00000003-F462-4772-94FE-858B03C193E1}"/>
            </c:ext>
          </c:extLst>
        </c:ser>
        <c:dLbls>
          <c:showLegendKey val="0"/>
          <c:showVal val="0"/>
          <c:showCatName val="0"/>
          <c:showSerName val="0"/>
          <c:showPercent val="0"/>
          <c:showBubbleSize val="0"/>
        </c:dLbls>
        <c:marker val="1"/>
        <c:smooth val="0"/>
        <c:axId val="101313536"/>
        <c:axId val="101323520"/>
      </c:lineChart>
      <c:catAx>
        <c:axId val="101313536"/>
        <c:scaling>
          <c:orientation val="minMax"/>
        </c:scaling>
        <c:delete val="0"/>
        <c:axPos val="b"/>
        <c:numFmt formatCode="General" sourceLinked="1"/>
        <c:majorTickMark val="out"/>
        <c:minorTickMark val="none"/>
        <c:tickLblPos val="nextTo"/>
        <c:crossAx val="101323520"/>
        <c:crosses val="autoZero"/>
        <c:auto val="1"/>
        <c:lblAlgn val="ctr"/>
        <c:lblOffset val="100"/>
        <c:noMultiLvlLbl val="0"/>
      </c:catAx>
      <c:valAx>
        <c:axId val="101323520"/>
        <c:scaling>
          <c:orientation val="minMax"/>
        </c:scaling>
        <c:delete val="0"/>
        <c:axPos val="l"/>
        <c:majorGridlines/>
        <c:numFmt formatCode="0" sourceLinked="1"/>
        <c:majorTickMark val="out"/>
        <c:minorTickMark val="none"/>
        <c:tickLblPos val="nextTo"/>
        <c:crossAx val="1013135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'9'!$K$25:$M$25</c:f>
              <c:numCache>
                <c:formatCode>0</c:formatCode>
                <c:ptCount val="3"/>
                <c:pt idx="0">
                  <c:v>0</c:v>
                </c:pt>
                <c:pt idx="1">
                  <c:v>0</c:v>
                </c:pt>
                <c:pt idx="2">
                  <c:v>0</c:v>
                </c:pt>
              </c:numCache>
            </c:numRef>
          </c:val>
          <c:extLst>
            <c:ext xmlns:c16="http://schemas.microsoft.com/office/drawing/2014/chart" uri="{C3380CC4-5D6E-409C-BE32-E72D297353CC}">
              <c16:uniqueId val="{00000000-3EE9-47AA-8AE4-A7AA1628EEE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3EE9-47AA-8AE4-A7AA1628EEE1}"/>
            </c:ext>
          </c:extLst>
        </c:ser>
        <c:dLbls>
          <c:showLegendKey val="0"/>
          <c:showVal val="0"/>
          <c:showCatName val="0"/>
          <c:showSerName val="0"/>
          <c:showPercent val="0"/>
          <c:showBubbleSize val="0"/>
        </c:dLbls>
        <c:gapWidth val="150"/>
        <c:axId val="101369728"/>
        <c:axId val="1013712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3EE9-47AA-8AE4-A7AA1628EEE1}"/>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'9'!$K$28:$M$28</c:f>
              <c:numCache>
                <c:formatCode>0</c:formatCode>
                <c:ptCount val="3"/>
                <c:pt idx="0">
                  <c:v>0</c:v>
                </c:pt>
                <c:pt idx="1">
                  <c:v>0</c:v>
                </c:pt>
                <c:pt idx="2">
                  <c:v>0</c:v>
                </c:pt>
              </c:numCache>
            </c:numRef>
          </c:val>
          <c:smooth val="0"/>
          <c:extLst>
            <c:ext xmlns:c16="http://schemas.microsoft.com/office/drawing/2014/chart" uri="{C3380CC4-5D6E-409C-BE32-E72D297353CC}">
              <c16:uniqueId val="{00000003-3EE9-47AA-8AE4-A7AA1628EEE1}"/>
            </c:ext>
          </c:extLst>
        </c:ser>
        <c:dLbls>
          <c:showLegendKey val="0"/>
          <c:showVal val="0"/>
          <c:showCatName val="0"/>
          <c:showSerName val="0"/>
          <c:showPercent val="0"/>
          <c:showBubbleSize val="0"/>
        </c:dLbls>
        <c:marker val="1"/>
        <c:smooth val="0"/>
        <c:axId val="101369728"/>
        <c:axId val="101371264"/>
      </c:lineChart>
      <c:catAx>
        <c:axId val="101369728"/>
        <c:scaling>
          <c:orientation val="minMax"/>
        </c:scaling>
        <c:delete val="0"/>
        <c:axPos val="b"/>
        <c:numFmt formatCode="General" sourceLinked="1"/>
        <c:majorTickMark val="out"/>
        <c:minorTickMark val="none"/>
        <c:tickLblPos val="nextTo"/>
        <c:crossAx val="101371264"/>
        <c:crosses val="autoZero"/>
        <c:auto val="1"/>
        <c:lblAlgn val="ctr"/>
        <c:lblOffset val="100"/>
        <c:noMultiLvlLbl val="0"/>
      </c:catAx>
      <c:valAx>
        <c:axId val="101371264"/>
        <c:scaling>
          <c:orientation val="minMax"/>
        </c:scaling>
        <c:delete val="0"/>
        <c:axPos val="l"/>
        <c:majorGridlines/>
        <c:numFmt formatCode="0" sourceLinked="1"/>
        <c:majorTickMark val="out"/>
        <c:minorTickMark val="none"/>
        <c:tickLblPos val="nextTo"/>
        <c:crossAx val="101369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'9'!$T$12:$V$12</c:f>
              <c:numCache>
                <c:formatCode>0</c:formatCode>
                <c:ptCount val="3"/>
                <c:pt idx="0">
                  <c:v>0</c:v>
                </c:pt>
                <c:pt idx="1">
                  <c:v>0</c:v>
                </c:pt>
                <c:pt idx="2">
                  <c:v>0</c:v>
                </c:pt>
              </c:numCache>
            </c:numRef>
          </c:val>
          <c:extLst>
            <c:ext xmlns:c16="http://schemas.microsoft.com/office/drawing/2014/chart" uri="{C3380CC4-5D6E-409C-BE32-E72D297353CC}">
              <c16:uniqueId val="{00000000-4799-4CB7-B31E-C697B45EE72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'9'!$T$13:$V$13</c:f>
              <c:numCache>
                <c:formatCode>0</c:formatCode>
                <c:ptCount val="3"/>
                <c:pt idx="0">
                  <c:v>0</c:v>
                </c:pt>
                <c:pt idx="1">
                  <c:v>0</c:v>
                </c:pt>
                <c:pt idx="2">
                  <c:v>0</c:v>
                </c:pt>
              </c:numCache>
            </c:numRef>
          </c:val>
          <c:extLst>
            <c:ext xmlns:c16="http://schemas.microsoft.com/office/drawing/2014/chart" uri="{C3380CC4-5D6E-409C-BE32-E72D297353CC}">
              <c16:uniqueId val="{00000001-4799-4CB7-B31E-C697B45EE72B}"/>
            </c:ext>
          </c:extLst>
        </c:ser>
        <c:dLbls>
          <c:showLegendKey val="0"/>
          <c:showVal val="0"/>
          <c:showCatName val="0"/>
          <c:showSerName val="0"/>
          <c:showPercent val="0"/>
          <c:showBubbleSize val="0"/>
        </c:dLbls>
        <c:gapWidth val="150"/>
        <c:axId val="101401728"/>
        <c:axId val="1014032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'9'!$T$14:$V$14</c:f>
              <c:numCache>
                <c:formatCode>0</c:formatCode>
                <c:ptCount val="3"/>
                <c:pt idx="0">
                  <c:v>0</c:v>
                </c:pt>
                <c:pt idx="1">
                  <c:v>0</c:v>
                </c:pt>
                <c:pt idx="2">
                  <c:v>0</c:v>
                </c:pt>
              </c:numCache>
            </c:numRef>
          </c:val>
          <c:smooth val="0"/>
          <c:extLst>
            <c:ext xmlns:c16="http://schemas.microsoft.com/office/drawing/2014/chart" uri="{C3380CC4-5D6E-409C-BE32-E72D297353CC}">
              <c16:uniqueId val="{00000002-4799-4CB7-B31E-C697B45EE72B}"/>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'9'!$T$15:$V$15</c:f>
              <c:numCache>
                <c:formatCode>0</c:formatCode>
                <c:ptCount val="3"/>
                <c:pt idx="0">
                  <c:v>0</c:v>
                </c:pt>
                <c:pt idx="1">
                  <c:v>0</c:v>
                </c:pt>
                <c:pt idx="2">
                  <c:v>0</c:v>
                </c:pt>
              </c:numCache>
            </c:numRef>
          </c:val>
          <c:smooth val="0"/>
          <c:extLst>
            <c:ext xmlns:c16="http://schemas.microsoft.com/office/drawing/2014/chart" uri="{C3380CC4-5D6E-409C-BE32-E72D297353CC}">
              <c16:uniqueId val="{00000003-4799-4CB7-B31E-C697B45EE72B}"/>
            </c:ext>
          </c:extLst>
        </c:ser>
        <c:dLbls>
          <c:showLegendKey val="0"/>
          <c:showVal val="0"/>
          <c:showCatName val="0"/>
          <c:showSerName val="0"/>
          <c:showPercent val="0"/>
          <c:showBubbleSize val="0"/>
        </c:dLbls>
        <c:marker val="1"/>
        <c:smooth val="0"/>
        <c:axId val="101401728"/>
        <c:axId val="101403264"/>
      </c:lineChart>
      <c:catAx>
        <c:axId val="101401728"/>
        <c:scaling>
          <c:orientation val="minMax"/>
        </c:scaling>
        <c:delete val="0"/>
        <c:axPos val="b"/>
        <c:numFmt formatCode="General" sourceLinked="1"/>
        <c:majorTickMark val="out"/>
        <c:minorTickMark val="none"/>
        <c:tickLblPos val="nextTo"/>
        <c:crossAx val="101403264"/>
        <c:crosses val="autoZero"/>
        <c:auto val="1"/>
        <c:lblAlgn val="ctr"/>
        <c:lblOffset val="100"/>
        <c:noMultiLvlLbl val="0"/>
      </c:catAx>
      <c:valAx>
        <c:axId val="101403264"/>
        <c:scaling>
          <c:orientation val="minMax"/>
        </c:scaling>
        <c:delete val="0"/>
        <c:axPos val="l"/>
        <c:majorGridlines/>
        <c:numFmt formatCode="0" sourceLinked="1"/>
        <c:majorTickMark val="out"/>
        <c:minorTickMark val="none"/>
        <c:tickLblPos val="nextTo"/>
        <c:crossAx val="10140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'9'!$T$38:$V$38</c:f>
              <c:numCache>
                <c:formatCode>0</c:formatCode>
                <c:ptCount val="3"/>
                <c:pt idx="0">
                  <c:v>0</c:v>
                </c:pt>
                <c:pt idx="1">
                  <c:v>0</c:v>
                </c:pt>
                <c:pt idx="2">
                  <c:v>0</c:v>
                </c:pt>
              </c:numCache>
            </c:numRef>
          </c:val>
          <c:extLst>
            <c:ext xmlns:c16="http://schemas.microsoft.com/office/drawing/2014/chart" uri="{C3380CC4-5D6E-409C-BE32-E72D297353CC}">
              <c16:uniqueId val="{00000000-8358-4342-8370-AB56410E81AE}"/>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358-4342-8370-AB56410E81AE}"/>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358-4342-8370-AB56410E81AE}"/>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358-4342-8370-AB56410E81AE}"/>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DDE-4327-A5A4-0BACC91DB6E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DDE-4327-A5A4-0BACC91DB6E2}"/>
            </c:ext>
          </c:extLst>
        </c:ser>
        <c:dLbls>
          <c:showLegendKey val="0"/>
          <c:showVal val="0"/>
          <c:showCatName val="0"/>
          <c:showSerName val="0"/>
          <c:showPercent val="0"/>
          <c:showBubbleSize val="0"/>
        </c:dLbls>
        <c:gapWidth val="150"/>
        <c:axId val="101681024"/>
        <c:axId val="101682560"/>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DDE-4327-A5A4-0BACC91DB6E2}"/>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DDE-4327-A5A4-0BACC91DB6E2}"/>
            </c:ext>
          </c:extLst>
        </c:ser>
        <c:dLbls>
          <c:showLegendKey val="0"/>
          <c:showVal val="0"/>
          <c:showCatName val="0"/>
          <c:showSerName val="0"/>
          <c:showPercent val="0"/>
          <c:showBubbleSize val="0"/>
        </c:dLbls>
        <c:marker val="1"/>
        <c:smooth val="0"/>
        <c:axId val="101681024"/>
        <c:axId val="101682560"/>
      </c:lineChart>
      <c:catAx>
        <c:axId val="101681024"/>
        <c:scaling>
          <c:orientation val="minMax"/>
        </c:scaling>
        <c:delete val="0"/>
        <c:axPos val="b"/>
        <c:numFmt formatCode="General" sourceLinked="1"/>
        <c:majorTickMark val="out"/>
        <c:minorTickMark val="none"/>
        <c:tickLblPos val="nextTo"/>
        <c:crossAx val="101682560"/>
        <c:crosses val="autoZero"/>
        <c:auto val="1"/>
        <c:lblAlgn val="ctr"/>
        <c:lblOffset val="100"/>
        <c:noMultiLvlLbl val="0"/>
      </c:catAx>
      <c:valAx>
        <c:axId val="101682560"/>
        <c:scaling>
          <c:orientation val="minMax"/>
        </c:scaling>
        <c:delete val="0"/>
        <c:axPos val="l"/>
        <c:majorGridlines/>
        <c:numFmt formatCode="0.0" sourceLinked="1"/>
        <c:majorTickMark val="out"/>
        <c:minorTickMark val="none"/>
        <c:tickLblPos val="nextTo"/>
        <c:crossAx val="1016810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6E9-41DD-B261-920DCFCD167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6E9-41DD-B261-920DCFCD167F}"/>
            </c:ext>
          </c:extLst>
        </c:ser>
        <c:dLbls>
          <c:showLegendKey val="0"/>
          <c:showVal val="0"/>
          <c:showCatName val="0"/>
          <c:showSerName val="0"/>
          <c:showPercent val="0"/>
          <c:showBubbleSize val="0"/>
        </c:dLbls>
        <c:gapWidth val="150"/>
        <c:axId val="101532800"/>
        <c:axId val="101534336"/>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6E9-41DD-B261-920DCFCD167F}"/>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6E9-41DD-B261-920DCFCD167F}"/>
            </c:ext>
          </c:extLst>
        </c:ser>
        <c:dLbls>
          <c:showLegendKey val="0"/>
          <c:showVal val="0"/>
          <c:showCatName val="0"/>
          <c:showSerName val="0"/>
          <c:showPercent val="0"/>
          <c:showBubbleSize val="0"/>
        </c:dLbls>
        <c:marker val="1"/>
        <c:smooth val="0"/>
        <c:axId val="101532800"/>
        <c:axId val="101534336"/>
      </c:lineChart>
      <c:catAx>
        <c:axId val="101532800"/>
        <c:scaling>
          <c:orientation val="minMax"/>
        </c:scaling>
        <c:delete val="0"/>
        <c:axPos val="b"/>
        <c:numFmt formatCode="General" sourceLinked="1"/>
        <c:majorTickMark val="out"/>
        <c:minorTickMark val="none"/>
        <c:tickLblPos val="nextTo"/>
        <c:crossAx val="101534336"/>
        <c:crosses val="autoZero"/>
        <c:auto val="1"/>
        <c:lblAlgn val="ctr"/>
        <c:lblOffset val="100"/>
        <c:noMultiLvlLbl val="0"/>
      </c:catAx>
      <c:valAx>
        <c:axId val="101534336"/>
        <c:scaling>
          <c:orientation val="minMax"/>
          <c:max val="70"/>
          <c:min val="10"/>
        </c:scaling>
        <c:delete val="0"/>
        <c:axPos val="l"/>
        <c:majorGridlines/>
        <c:numFmt formatCode="0" sourceLinked="1"/>
        <c:majorTickMark val="out"/>
        <c:minorTickMark val="none"/>
        <c:tickLblPos val="nextTo"/>
        <c:crossAx val="1015328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98D-4778-8212-E6606376139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98D-4778-8212-E66063761393}"/>
            </c:ext>
          </c:extLst>
        </c:ser>
        <c:dLbls>
          <c:showLegendKey val="0"/>
          <c:showVal val="0"/>
          <c:showCatName val="0"/>
          <c:showSerName val="0"/>
          <c:showPercent val="0"/>
          <c:showBubbleSize val="0"/>
        </c:dLbls>
        <c:gapWidth val="150"/>
        <c:axId val="101564800"/>
        <c:axId val="101566336"/>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898D-4778-8212-E66063761393}"/>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98D-4778-8212-E66063761393}"/>
            </c:ext>
          </c:extLst>
        </c:ser>
        <c:dLbls>
          <c:showLegendKey val="0"/>
          <c:showVal val="0"/>
          <c:showCatName val="0"/>
          <c:showSerName val="0"/>
          <c:showPercent val="0"/>
          <c:showBubbleSize val="0"/>
        </c:dLbls>
        <c:marker val="1"/>
        <c:smooth val="0"/>
        <c:axId val="101564800"/>
        <c:axId val="101566336"/>
      </c:lineChart>
      <c:catAx>
        <c:axId val="101564800"/>
        <c:scaling>
          <c:orientation val="minMax"/>
        </c:scaling>
        <c:delete val="0"/>
        <c:axPos val="b"/>
        <c:numFmt formatCode="General" sourceLinked="1"/>
        <c:majorTickMark val="out"/>
        <c:minorTickMark val="none"/>
        <c:tickLblPos val="nextTo"/>
        <c:crossAx val="101566336"/>
        <c:crosses val="autoZero"/>
        <c:auto val="1"/>
        <c:lblAlgn val="ctr"/>
        <c:lblOffset val="100"/>
        <c:noMultiLvlLbl val="0"/>
      </c:catAx>
      <c:valAx>
        <c:axId val="101566336"/>
        <c:scaling>
          <c:orientation val="minMax"/>
          <c:max val="1"/>
        </c:scaling>
        <c:delete val="0"/>
        <c:axPos val="l"/>
        <c:majorGridlines/>
        <c:numFmt formatCode="0.0%" sourceLinked="1"/>
        <c:majorTickMark val="out"/>
        <c:minorTickMark val="none"/>
        <c:tickLblPos val="nextTo"/>
        <c:crossAx val="1015648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'10'!$A$35:$H$35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F33-405C-A92D-3172F6C973F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'10'!$A$40:$H$40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F33-405C-A92D-3172F6C973FE}"/>
            </c:ext>
          </c:extLst>
        </c:ser>
        <c:dLbls>
          <c:showLegendKey val="0"/>
          <c:showVal val="0"/>
          <c:showCatName val="0"/>
          <c:showSerName val="0"/>
          <c:showPercent val="0"/>
          <c:showBubbleSize val="0"/>
        </c:dLbls>
        <c:gapWidth val="150"/>
        <c:axId val="101477760"/>
        <c:axId val="101483648"/>
      </c:barChart>
      <c:lineChart>
        <c:grouping val="standard"/>
        <c:varyColors val="0"/>
        <c:ser>
          <c:idx val="2"/>
          <c:order val="2"/>
          <c:spPr>
            <a:ln w="22225">
              <a:solidFill>
                <a:srgbClr val="FF0000"/>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F33-405C-A92D-3172F6C973FE}"/>
            </c:ext>
          </c:extLst>
        </c:ser>
        <c:ser>
          <c:idx val="3"/>
          <c:order val="3"/>
          <c:spPr>
            <a:ln w="22225">
              <a:solidFill>
                <a:schemeClr val="tx2">
                  <a:lumMod val="75000"/>
                </a:schemeClr>
              </a:solidFill>
              <a:prstDash val="dash"/>
            </a:ln>
          </c:spPr>
          <c:marker>
            <c:symbol val="none"/>
          </c:marker>
          <c:cat>
            <c:strRef>
              <c:f>'10'!$A$8:$H$8</c:f>
              <c:strCache>
                <c:ptCount val="8"/>
                <c:pt idx="0">
                  <c:v>Aug</c:v>
                </c:pt>
                <c:pt idx="1">
                  <c:v>Sep</c:v>
                </c:pt>
                <c:pt idx="2">
                  <c:v>Oct</c:v>
                </c:pt>
                <c:pt idx="3">
                  <c:v>Nov</c:v>
                </c:pt>
                <c:pt idx="4">
                  <c:v>Jan</c:v>
                </c:pt>
                <c:pt idx="5">
                  <c:v>Feb</c:v>
                </c:pt>
                <c:pt idx="6">
                  <c:v>Mar</c:v>
                </c:pt>
                <c:pt idx="7">
                  <c:v>Apr</c:v>
                </c:pt>
              </c:strCache>
            </c:strRef>
          </c:cat>
          <c:val>
            <c:numRef>
              <c:f>'10'!$A$37:$H$37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F33-405C-A92D-3172F6C973FE}"/>
            </c:ext>
          </c:extLst>
        </c:ser>
        <c:dLbls>
          <c:showLegendKey val="0"/>
          <c:showVal val="0"/>
          <c:showCatName val="0"/>
          <c:showSerName val="0"/>
          <c:showPercent val="0"/>
          <c:showBubbleSize val="0"/>
        </c:dLbls>
        <c:marker val="1"/>
        <c:smooth val="0"/>
        <c:axId val="101477760"/>
        <c:axId val="101483648"/>
      </c:lineChart>
      <c:catAx>
        <c:axId val="101477760"/>
        <c:scaling>
          <c:orientation val="minMax"/>
        </c:scaling>
        <c:delete val="0"/>
        <c:axPos val="b"/>
        <c:numFmt formatCode="General" sourceLinked="1"/>
        <c:majorTickMark val="out"/>
        <c:minorTickMark val="none"/>
        <c:tickLblPos val="nextTo"/>
        <c:crossAx val="101483648"/>
        <c:crosses val="autoZero"/>
        <c:auto val="1"/>
        <c:lblAlgn val="ctr"/>
        <c:lblOffset val="100"/>
        <c:noMultiLvlLbl val="0"/>
      </c:catAx>
      <c:valAx>
        <c:axId val="101483648"/>
        <c:scaling>
          <c:orientation val="minMax"/>
          <c:max val="1"/>
        </c:scaling>
        <c:delete val="0"/>
        <c:axPos val="l"/>
        <c:majorGridlines/>
        <c:numFmt formatCode="0.0%" sourceLinked="1"/>
        <c:majorTickMark val="out"/>
        <c:minorTickMark val="none"/>
        <c:tickLblPos val="nextTo"/>
        <c:crossAx val="101477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'10'!$J$34:$P$34</c:f>
              <c:strCache>
                <c:ptCount val="7"/>
                <c:pt idx="0">
                  <c:v>GP 1</c:v>
                </c:pt>
                <c:pt idx="1">
                  <c:v>GP 2</c:v>
                </c:pt>
                <c:pt idx="2">
                  <c:v>GP 3</c:v>
                </c:pt>
                <c:pt idx="3">
                  <c:v>GP 4</c:v>
                </c:pt>
                <c:pt idx="4">
                  <c:v>GP 5</c:v>
                </c:pt>
                <c:pt idx="5">
                  <c:v>GP 6</c:v>
                </c:pt>
                <c:pt idx="6">
                  <c:v>AVE</c:v>
                </c:pt>
              </c:strCache>
            </c:strRef>
          </c:cat>
          <c:val>
            <c:numRef>
              <c:f>'10'!$J$35:$P$35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8B0-42E6-8A6B-5CB2CF7E201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'10'!$J$34:$P$34</c:f>
              <c:strCache>
                <c:ptCount val="7"/>
                <c:pt idx="0">
                  <c:v>GP 1</c:v>
                </c:pt>
                <c:pt idx="1">
                  <c:v>GP 2</c:v>
                </c:pt>
                <c:pt idx="2">
                  <c:v>GP 3</c:v>
                </c:pt>
                <c:pt idx="3">
                  <c:v>GP 4</c:v>
                </c:pt>
                <c:pt idx="4">
                  <c:v>GP 5</c:v>
                </c:pt>
                <c:pt idx="5">
                  <c:v>GP 6</c:v>
                </c:pt>
                <c:pt idx="6">
                  <c:v>AVE</c:v>
                </c:pt>
              </c:strCache>
            </c:strRef>
          </c:cat>
          <c:val>
            <c:numRef>
              <c:f>'10'!$J$40:$P$40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8B0-42E6-8A6B-5CB2CF7E2015}"/>
            </c:ext>
          </c:extLst>
        </c:ser>
        <c:dLbls>
          <c:showLegendKey val="0"/>
          <c:showVal val="0"/>
          <c:showCatName val="0"/>
          <c:showSerName val="0"/>
          <c:showPercent val="0"/>
          <c:showBubbleSize val="0"/>
        </c:dLbls>
        <c:gapWidth val="150"/>
        <c:axId val="101714560"/>
        <c:axId val="101728640"/>
      </c:barChart>
      <c:lineChart>
        <c:grouping val="standard"/>
        <c:varyColors val="0"/>
        <c:ser>
          <c:idx val="2"/>
          <c:order val="2"/>
          <c:spPr>
            <a:ln w="22225">
              <a:solidFill>
                <a:srgbClr val="FF0000"/>
              </a:solidFill>
              <a:prstDash val="dash"/>
            </a:ln>
          </c:spPr>
          <c:marker>
            <c:symbol val="none"/>
          </c:marker>
          <c:cat>
            <c:strRef>
              <c:f>'10'!$J$34:$P$34</c:f>
              <c:strCache>
                <c:ptCount val="7"/>
                <c:pt idx="0">
                  <c:v>GP 1</c:v>
                </c:pt>
                <c:pt idx="1">
                  <c:v>GP 2</c:v>
                </c:pt>
                <c:pt idx="2">
                  <c:v>GP 3</c:v>
                </c:pt>
                <c:pt idx="3">
                  <c:v>GP 4</c:v>
                </c:pt>
                <c:pt idx="4">
                  <c:v>GP 5</c:v>
                </c:pt>
                <c:pt idx="5">
                  <c:v>GP 6</c:v>
                </c:pt>
                <c:pt idx="6">
                  <c:v>AVE</c:v>
                </c:pt>
              </c:strCache>
            </c:strRef>
          </c:cat>
          <c:val>
            <c:numRef>
              <c:f>'10'!$J$38:$P$38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8B0-42E6-8A6B-5CB2CF7E2015}"/>
            </c:ext>
          </c:extLst>
        </c:ser>
        <c:ser>
          <c:idx val="3"/>
          <c:order val="3"/>
          <c:spPr>
            <a:ln w="22225">
              <a:solidFill>
                <a:schemeClr val="tx2">
                  <a:lumMod val="75000"/>
                </a:schemeClr>
              </a:solidFill>
              <a:prstDash val="dash"/>
            </a:ln>
          </c:spPr>
          <c:marker>
            <c:symbol val="none"/>
          </c:marker>
          <c:cat>
            <c:strRef>
              <c:f>'10'!$J$34:$P$34</c:f>
              <c:strCache>
                <c:ptCount val="7"/>
                <c:pt idx="0">
                  <c:v>GP 1</c:v>
                </c:pt>
                <c:pt idx="1">
                  <c:v>GP 2</c:v>
                </c:pt>
                <c:pt idx="2">
                  <c:v>GP 3</c:v>
                </c:pt>
                <c:pt idx="3">
                  <c:v>GP 4</c:v>
                </c:pt>
                <c:pt idx="4">
                  <c:v>GP 5</c:v>
                </c:pt>
                <c:pt idx="5">
                  <c:v>GP 6</c:v>
                </c:pt>
                <c:pt idx="6">
                  <c:v>AVE</c:v>
                </c:pt>
              </c:strCache>
            </c:strRef>
          </c:cat>
          <c:val>
            <c:numRef>
              <c:f>'10'!$J$37:$P$37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8B0-42E6-8A6B-5CB2CF7E2015}"/>
            </c:ext>
          </c:extLst>
        </c:ser>
        <c:dLbls>
          <c:showLegendKey val="0"/>
          <c:showVal val="0"/>
          <c:showCatName val="0"/>
          <c:showSerName val="0"/>
          <c:showPercent val="0"/>
          <c:showBubbleSize val="0"/>
        </c:dLbls>
        <c:marker val="1"/>
        <c:smooth val="0"/>
        <c:axId val="101714560"/>
        <c:axId val="101728640"/>
      </c:lineChart>
      <c:catAx>
        <c:axId val="101714560"/>
        <c:scaling>
          <c:orientation val="minMax"/>
        </c:scaling>
        <c:delete val="0"/>
        <c:axPos val="b"/>
        <c:numFmt formatCode="General" sourceLinked="1"/>
        <c:majorTickMark val="out"/>
        <c:minorTickMark val="none"/>
        <c:tickLblPos val="nextTo"/>
        <c:crossAx val="101728640"/>
        <c:crosses val="autoZero"/>
        <c:auto val="1"/>
        <c:lblAlgn val="ctr"/>
        <c:lblOffset val="100"/>
        <c:noMultiLvlLbl val="0"/>
      </c:catAx>
      <c:valAx>
        <c:axId val="101728640"/>
        <c:scaling>
          <c:orientation val="minMax"/>
          <c:max val="1"/>
          <c:min val="0.4"/>
        </c:scaling>
        <c:delete val="0"/>
        <c:axPos val="l"/>
        <c:majorGridlines/>
        <c:numFmt formatCode="0%" sourceLinked="1"/>
        <c:majorTickMark val="out"/>
        <c:minorTickMark val="none"/>
        <c:tickLblPos val="nextTo"/>
        <c:crossAx val="1017145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'10'!$B$25:$D$25</c:f>
              <c:numCache>
                <c:formatCode>0</c:formatCode>
                <c:ptCount val="3"/>
                <c:pt idx="0">
                  <c:v>0</c:v>
                </c:pt>
                <c:pt idx="1">
                  <c:v>0</c:v>
                </c:pt>
                <c:pt idx="2">
                  <c:v>0</c:v>
                </c:pt>
              </c:numCache>
            </c:numRef>
          </c:val>
          <c:extLst>
            <c:ext xmlns:c16="http://schemas.microsoft.com/office/drawing/2014/chart" uri="{C3380CC4-5D6E-409C-BE32-E72D297353CC}">
              <c16:uniqueId val="{00000000-0BD7-49B5-81F9-ABF938FCD34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'10'!$B$26:$D$26</c:f>
              <c:numCache>
                <c:formatCode>0</c:formatCode>
                <c:ptCount val="3"/>
                <c:pt idx="0">
                  <c:v>0</c:v>
                </c:pt>
                <c:pt idx="1">
                  <c:v>0</c:v>
                </c:pt>
                <c:pt idx="2">
                  <c:v>0</c:v>
                </c:pt>
              </c:numCache>
            </c:numRef>
          </c:val>
          <c:extLst>
            <c:ext xmlns:c16="http://schemas.microsoft.com/office/drawing/2014/chart" uri="{C3380CC4-5D6E-409C-BE32-E72D297353CC}">
              <c16:uniqueId val="{00000001-0BD7-49B5-81F9-ABF938FCD341}"/>
            </c:ext>
          </c:extLst>
        </c:ser>
        <c:dLbls>
          <c:showLegendKey val="0"/>
          <c:showVal val="0"/>
          <c:showCatName val="0"/>
          <c:showSerName val="0"/>
          <c:showPercent val="0"/>
          <c:showBubbleSize val="0"/>
        </c:dLbls>
        <c:gapWidth val="150"/>
        <c:axId val="101771136"/>
        <c:axId val="10177267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'10'!$B$27:$D$27</c:f>
              <c:numCache>
                <c:formatCode>0</c:formatCode>
                <c:ptCount val="3"/>
                <c:pt idx="0">
                  <c:v>0</c:v>
                </c:pt>
                <c:pt idx="1">
                  <c:v>0</c:v>
                </c:pt>
                <c:pt idx="2">
                  <c:v>0</c:v>
                </c:pt>
              </c:numCache>
            </c:numRef>
          </c:val>
          <c:smooth val="0"/>
          <c:extLst>
            <c:ext xmlns:c16="http://schemas.microsoft.com/office/drawing/2014/chart" uri="{C3380CC4-5D6E-409C-BE32-E72D297353CC}">
              <c16:uniqueId val="{00000002-0BD7-49B5-81F9-ABF938FCD341}"/>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'10'!$B$28:$D$28</c:f>
              <c:numCache>
                <c:formatCode>0</c:formatCode>
                <c:ptCount val="3"/>
                <c:pt idx="0">
                  <c:v>0</c:v>
                </c:pt>
                <c:pt idx="1">
                  <c:v>0</c:v>
                </c:pt>
                <c:pt idx="2">
                  <c:v>0</c:v>
                </c:pt>
              </c:numCache>
            </c:numRef>
          </c:val>
          <c:smooth val="0"/>
          <c:extLst>
            <c:ext xmlns:c16="http://schemas.microsoft.com/office/drawing/2014/chart" uri="{C3380CC4-5D6E-409C-BE32-E72D297353CC}">
              <c16:uniqueId val="{00000003-0BD7-49B5-81F9-ABF938FCD341}"/>
            </c:ext>
          </c:extLst>
        </c:ser>
        <c:dLbls>
          <c:showLegendKey val="0"/>
          <c:showVal val="0"/>
          <c:showCatName val="0"/>
          <c:showSerName val="0"/>
          <c:showPercent val="0"/>
          <c:showBubbleSize val="0"/>
        </c:dLbls>
        <c:marker val="1"/>
        <c:smooth val="0"/>
        <c:axId val="101771136"/>
        <c:axId val="101772672"/>
      </c:lineChart>
      <c:catAx>
        <c:axId val="101771136"/>
        <c:scaling>
          <c:orientation val="minMax"/>
        </c:scaling>
        <c:delete val="0"/>
        <c:axPos val="b"/>
        <c:numFmt formatCode="General" sourceLinked="1"/>
        <c:majorTickMark val="out"/>
        <c:minorTickMark val="none"/>
        <c:tickLblPos val="nextTo"/>
        <c:crossAx val="101772672"/>
        <c:crosses val="autoZero"/>
        <c:auto val="1"/>
        <c:lblAlgn val="ctr"/>
        <c:lblOffset val="100"/>
        <c:noMultiLvlLbl val="0"/>
      </c:catAx>
      <c:valAx>
        <c:axId val="101772672"/>
        <c:scaling>
          <c:orientation val="minMax"/>
        </c:scaling>
        <c:delete val="0"/>
        <c:axPos val="l"/>
        <c:majorGridlines/>
        <c:numFmt formatCode="0" sourceLinked="1"/>
        <c:majorTickMark val="out"/>
        <c:minorTickMark val="none"/>
        <c:tickLblPos val="nextTo"/>
        <c:crossAx val="1017711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'10'!$K$25:$M$25</c:f>
              <c:numCache>
                <c:formatCode>0</c:formatCode>
                <c:ptCount val="3"/>
                <c:pt idx="0">
                  <c:v>0</c:v>
                </c:pt>
                <c:pt idx="1">
                  <c:v>0</c:v>
                </c:pt>
                <c:pt idx="2">
                  <c:v>0</c:v>
                </c:pt>
              </c:numCache>
            </c:numRef>
          </c:val>
          <c:extLst>
            <c:ext xmlns:c16="http://schemas.microsoft.com/office/drawing/2014/chart" uri="{C3380CC4-5D6E-409C-BE32-E72D297353CC}">
              <c16:uniqueId val="{00000000-6384-4F81-80BE-0755BD60627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6384-4F81-80BE-0755BD606271}"/>
            </c:ext>
          </c:extLst>
        </c:ser>
        <c:dLbls>
          <c:showLegendKey val="0"/>
          <c:showVal val="0"/>
          <c:showCatName val="0"/>
          <c:showSerName val="0"/>
          <c:showPercent val="0"/>
          <c:showBubbleSize val="0"/>
        </c:dLbls>
        <c:gapWidth val="150"/>
        <c:axId val="112354816"/>
        <c:axId val="1123563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6384-4F81-80BE-0755BD606271}"/>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'10'!$K$28:$M$28</c:f>
              <c:numCache>
                <c:formatCode>0</c:formatCode>
                <c:ptCount val="3"/>
                <c:pt idx="0">
                  <c:v>0</c:v>
                </c:pt>
                <c:pt idx="1">
                  <c:v>0</c:v>
                </c:pt>
                <c:pt idx="2">
                  <c:v>0</c:v>
                </c:pt>
              </c:numCache>
            </c:numRef>
          </c:val>
          <c:smooth val="0"/>
          <c:extLst>
            <c:ext xmlns:c16="http://schemas.microsoft.com/office/drawing/2014/chart" uri="{C3380CC4-5D6E-409C-BE32-E72D297353CC}">
              <c16:uniqueId val="{00000003-6384-4F81-80BE-0755BD606271}"/>
            </c:ext>
          </c:extLst>
        </c:ser>
        <c:dLbls>
          <c:showLegendKey val="0"/>
          <c:showVal val="0"/>
          <c:showCatName val="0"/>
          <c:showSerName val="0"/>
          <c:showPercent val="0"/>
          <c:showBubbleSize val="0"/>
        </c:dLbls>
        <c:marker val="1"/>
        <c:smooth val="0"/>
        <c:axId val="112354816"/>
        <c:axId val="112356352"/>
      </c:lineChart>
      <c:catAx>
        <c:axId val="112354816"/>
        <c:scaling>
          <c:orientation val="minMax"/>
        </c:scaling>
        <c:delete val="0"/>
        <c:axPos val="b"/>
        <c:numFmt formatCode="General" sourceLinked="1"/>
        <c:majorTickMark val="out"/>
        <c:minorTickMark val="none"/>
        <c:tickLblPos val="nextTo"/>
        <c:crossAx val="112356352"/>
        <c:crosses val="autoZero"/>
        <c:auto val="1"/>
        <c:lblAlgn val="ctr"/>
        <c:lblOffset val="100"/>
        <c:noMultiLvlLbl val="0"/>
      </c:catAx>
      <c:valAx>
        <c:axId val="112356352"/>
        <c:scaling>
          <c:orientation val="minMax"/>
        </c:scaling>
        <c:delete val="0"/>
        <c:axPos val="l"/>
        <c:majorGridlines/>
        <c:numFmt formatCode="0" sourceLinked="1"/>
        <c:majorTickMark val="out"/>
        <c:minorTickMark val="none"/>
        <c:tickLblPos val="nextTo"/>
        <c:crossAx val="1123548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'10'!$T$12:$V$12</c:f>
              <c:numCache>
                <c:formatCode>0</c:formatCode>
                <c:ptCount val="3"/>
                <c:pt idx="0">
                  <c:v>0</c:v>
                </c:pt>
                <c:pt idx="1">
                  <c:v>0</c:v>
                </c:pt>
                <c:pt idx="2">
                  <c:v>0</c:v>
                </c:pt>
              </c:numCache>
            </c:numRef>
          </c:val>
          <c:extLst>
            <c:ext xmlns:c16="http://schemas.microsoft.com/office/drawing/2014/chart" uri="{C3380CC4-5D6E-409C-BE32-E72D297353CC}">
              <c16:uniqueId val="{00000000-4BE7-4DBE-B488-B663CAF296C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'10'!$T$13:$V$13</c:f>
              <c:numCache>
                <c:formatCode>0</c:formatCode>
                <c:ptCount val="3"/>
                <c:pt idx="0">
                  <c:v>0</c:v>
                </c:pt>
                <c:pt idx="1">
                  <c:v>0</c:v>
                </c:pt>
                <c:pt idx="2">
                  <c:v>0</c:v>
                </c:pt>
              </c:numCache>
            </c:numRef>
          </c:val>
          <c:extLst>
            <c:ext xmlns:c16="http://schemas.microsoft.com/office/drawing/2014/chart" uri="{C3380CC4-5D6E-409C-BE32-E72D297353CC}">
              <c16:uniqueId val="{00000001-4BE7-4DBE-B488-B663CAF296CC}"/>
            </c:ext>
          </c:extLst>
        </c:ser>
        <c:dLbls>
          <c:showLegendKey val="0"/>
          <c:showVal val="0"/>
          <c:showCatName val="0"/>
          <c:showSerName val="0"/>
          <c:showPercent val="0"/>
          <c:showBubbleSize val="0"/>
        </c:dLbls>
        <c:gapWidth val="150"/>
        <c:axId val="112411392"/>
        <c:axId val="1124129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'10'!$T$14:$V$14</c:f>
              <c:numCache>
                <c:formatCode>0</c:formatCode>
                <c:ptCount val="3"/>
                <c:pt idx="0">
                  <c:v>0</c:v>
                </c:pt>
                <c:pt idx="1">
                  <c:v>0</c:v>
                </c:pt>
                <c:pt idx="2">
                  <c:v>0</c:v>
                </c:pt>
              </c:numCache>
            </c:numRef>
          </c:val>
          <c:smooth val="0"/>
          <c:extLst>
            <c:ext xmlns:c16="http://schemas.microsoft.com/office/drawing/2014/chart" uri="{C3380CC4-5D6E-409C-BE32-E72D297353CC}">
              <c16:uniqueId val="{00000002-4BE7-4DBE-B488-B663CAF296CC}"/>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'10'!$T$15:$V$15</c:f>
              <c:numCache>
                <c:formatCode>0</c:formatCode>
                <c:ptCount val="3"/>
                <c:pt idx="0">
                  <c:v>0</c:v>
                </c:pt>
                <c:pt idx="1">
                  <c:v>0</c:v>
                </c:pt>
                <c:pt idx="2">
                  <c:v>0</c:v>
                </c:pt>
              </c:numCache>
            </c:numRef>
          </c:val>
          <c:smooth val="0"/>
          <c:extLst>
            <c:ext xmlns:c16="http://schemas.microsoft.com/office/drawing/2014/chart" uri="{C3380CC4-5D6E-409C-BE32-E72D297353CC}">
              <c16:uniqueId val="{00000003-4BE7-4DBE-B488-B663CAF296CC}"/>
            </c:ext>
          </c:extLst>
        </c:ser>
        <c:dLbls>
          <c:showLegendKey val="0"/>
          <c:showVal val="0"/>
          <c:showCatName val="0"/>
          <c:showSerName val="0"/>
          <c:showPercent val="0"/>
          <c:showBubbleSize val="0"/>
        </c:dLbls>
        <c:marker val="1"/>
        <c:smooth val="0"/>
        <c:axId val="112411392"/>
        <c:axId val="112412928"/>
      </c:lineChart>
      <c:catAx>
        <c:axId val="112411392"/>
        <c:scaling>
          <c:orientation val="minMax"/>
        </c:scaling>
        <c:delete val="0"/>
        <c:axPos val="b"/>
        <c:numFmt formatCode="General" sourceLinked="1"/>
        <c:majorTickMark val="out"/>
        <c:minorTickMark val="none"/>
        <c:tickLblPos val="nextTo"/>
        <c:crossAx val="112412928"/>
        <c:crosses val="autoZero"/>
        <c:auto val="1"/>
        <c:lblAlgn val="ctr"/>
        <c:lblOffset val="100"/>
        <c:noMultiLvlLbl val="0"/>
      </c:catAx>
      <c:valAx>
        <c:axId val="112412928"/>
        <c:scaling>
          <c:orientation val="minMax"/>
        </c:scaling>
        <c:delete val="0"/>
        <c:axPos val="l"/>
        <c:majorGridlines/>
        <c:numFmt formatCode="0" sourceLinked="1"/>
        <c:majorTickMark val="out"/>
        <c:minorTickMark val="none"/>
        <c:tickLblPos val="nextTo"/>
        <c:crossAx val="1124113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'10'!$T$38:$V$38</c:f>
              <c:numCache>
                <c:formatCode>0</c:formatCode>
                <c:ptCount val="3"/>
                <c:pt idx="0">
                  <c:v>0</c:v>
                </c:pt>
                <c:pt idx="1">
                  <c:v>0</c:v>
                </c:pt>
                <c:pt idx="2">
                  <c:v>0</c:v>
                </c:pt>
              </c:numCache>
            </c:numRef>
          </c:val>
          <c:extLst>
            <c:ext xmlns:c16="http://schemas.microsoft.com/office/drawing/2014/chart" uri="{C3380CC4-5D6E-409C-BE32-E72D297353CC}">
              <c16:uniqueId val="{00000000-85A4-41D2-9D76-8EAC7F098D0C}"/>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5A4-41D2-9D76-8EAC7F098D0C}"/>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5A4-41D2-9D76-8EAC7F098D0C}"/>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5A4-41D2-9D76-8EAC7F098D0C}"/>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1DC-4C37-8475-62C1D4BF160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1DC-4C37-8475-62C1D4BF1605}"/>
            </c:ext>
          </c:extLst>
        </c:ser>
        <c:dLbls>
          <c:showLegendKey val="0"/>
          <c:showVal val="0"/>
          <c:showCatName val="0"/>
          <c:showSerName val="0"/>
          <c:showPercent val="0"/>
          <c:showBubbleSize val="0"/>
        </c:dLbls>
        <c:gapWidth val="150"/>
        <c:axId val="112469120"/>
        <c:axId val="112470656"/>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1DC-4C37-8475-62C1D4BF1605}"/>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1DC-4C37-8475-62C1D4BF1605}"/>
            </c:ext>
          </c:extLst>
        </c:ser>
        <c:dLbls>
          <c:showLegendKey val="0"/>
          <c:showVal val="0"/>
          <c:showCatName val="0"/>
          <c:showSerName val="0"/>
          <c:showPercent val="0"/>
          <c:showBubbleSize val="0"/>
        </c:dLbls>
        <c:marker val="1"/>
        <c:smooth val="0"/>
        <c:axId val="112469120"/>
        <c:axId val="112470656"/>
      </c:lineChart>
      <c:catAx>
        <c:axId val="112469120"/>
        <c:scaling>
          <c:orientation val="minMax"/>
        </c:scaling>
        <c:delete val="0"/>
        <c:axPos val="b"/>
        <c:numFmt formatCode="General" sourceLinked="1"/>
        <c:majorTickMark val="out"/>
        <c:minorTickMark val="none"/>
        <c:tickLblPos val="nextTo"/>
        <c:crossAx val="112470656"/>
        <c:crosses val="autoZero"/>
        <c:auto val="1"/>
        <c:lblAlgn val="ctr"/>
        <c:lblOffset val="100"/>
        <c:noMultiLvlLbl val="0"/>
      </c:catAx>
      <c:valAx>
        <c:axId val="112470656"/>
        <c:scaling>
          <c:orientation val="minMax"/>
        </c:scaling>
        <c:delete val="0"/>
        <c:axPos val="l"/>
        <c:majorGridlines/>
        <c:numFmt formatCode="0.0" sourceLinked="1"/>
        <c:majorTickMark val="out"/>
        <c:minorTickMark val="none"/>
        <c:tickLblPos val="nextTo"/>
        <c:crossAx val="1124691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BA1-4FBA-877B-728F6B0B17F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BA1-4FBA-877B-728F6B0B17F1}"/>
            </c:ext>
          </c:extLst>
        </c:ser>
        <c:dLbls>
          <c:showLegendKey val="0"/>
          <c:showVal val="0"/>
          <c:showCatName val="0"/>
          <c:showSerName val="0"/>
          <c:showPercent val="0"/>
          <c:showBubbleSize val="0"/>
        </c:dLbls>
        <c:gapWidth val="150"/>
        <c:axId val="112513408"/>
        <c:axId val="112514944"/>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BA1-4FBA-877B-728F6B0B17F1}"/>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BA1-4FBA-877B-728F6B0B17F1}"/>
            </c:ext>
          </c:extLst>
        </c:ser>
        <c:dLbls>
          <c:showLegendKey val="0"/>
          <c:showVal val="0"/>
          <c:showCatName val="0"/>
          <c:showSerName val="0"/>
          <c:showPercent val="0"/>
          <c:showBubbleSize val="0"/>
        </c:dLbls>
        <c:marker val="1"/>
        <c:smooth val="0"/>
        <c:axId val="112513408"/>
        <c:axId val="112514944"/>
      </c:lineChart>
      <c:catAx>
        <c:axId val="112513408"/>
        <c:scaling>
          <c:orientation val="minMax"/>
        </c:scaling>
        <c:delete val="0"/>
        <c:axPos val="b"/>
        <c:numFmt formatCode="General" sourceLinked="1"/>
        <c:majorTickMark val="out"/>
        <c:minorTickMark val="none"/>
        <c:tickLblPos val="nextTo"/>
        <c:crossAx val="112514944"/>
        <c:crosses val="autoZero"/>
        <c:auto val="1"/>
        <c:lblAlgn val="ctr"/>
        <c:lblOffset val="100"/>
        <c:noMultiLvlLbl val="0"/>
      </c:catAx>
      <c:valAx>
        <c:axId val="112514944"/>
        <c:scaling>
          <c:orientation val="minMax"/>
          <c:max val="70"/>
          <c:min val="10"/>
        </c:scaling>
        <c:delete val="0"/>
        <c:axPos val="l"/>
        <c:majorGridlines/>
        <c:numFmt formatCode="0" sourceLinked="1"/>
        <c:majorTickMark val="out"/>
        <c:minorTickMark val="none"/>
        <c:tickLblPos val="nextTo"/>
        <c:crossAx val="112513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625-487D-A429-10198180091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625-487D-A429-101981800919}"/>
            </c:ext>
          </c:extLst>
        </c:ser>
        <c:dLbls>
          <c:showLegendKey val="0"/>
          <c:showVal val="0"/>
          <c:showCatName val="0"/>
          <c:showSerName val="0"/>
          <c:showPercent val="0"/>
          <c:showBubbleSize val="0"/>
        </c:dLbls>
        <c:gapWidth val="150"/>
        <c:axId val="112549248"/>
        <c:axId val="112555136"/>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625-487D-A429-101981800919}"/>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625-487D-A429-101981800919}"/>
            </c:ext>
          </c:extLst>
        </c:ser>
        <c:dLbls>
          <c:showLegendKey val="0"/>
          <c:showVal val="0"/>
          <c:showCatName val="0"/>
          <c:showSerName val="0"/>
          <c:showPercent val="0"/>
          <c:showBubbleSize val="0"/>
        </c:dLbls>
        <c:marker val="1"/>
        <c:smooth val="0"/>
        <c:axId val="112549248"/>
        <c:axId val="112555136"/>
      </c:lineChart>
      <c:catAx>
        <c:axId val="112549248"/>
        <c:scaling>
          <c:orientation val="minMax"/>
        </c:scaling>
        <c:delete val="0"/>
        <c:axPos val="b"/>
        <c:numFmt formatCode="General" sourceLinked="1"/>
        <c:majorTickMark val="out"/>
        <c:minorTickMark val="none"/>
        <c:tickLblPos val="nextTo"/>
        <c:crossAx val="112555136"/>
        <c:crosses val="autoZero"/>
        <c:auto val="1"/>
        <c:lblAlgn val="ctr"/>
        <c:lblOffset val="100"/>
        <c:noMultiLvlLbl val="0"/>
      </c:catAx>
      <c:valAx>
        <c:axId val="112555136"/>
        <c:scaling>
          <c:orientation val="minMax"/>
          <c:max val="1"/>
        </c:scaling>
        <c:delete val="0"/>
        <c:axPos val="l"/>
        <c:majorGridlines/>
        <c:numFmt formatCode="0.0%" sourceLinked="1"/>
        <c:majorTickMark val="out"/>
        <c:minorTickMark val="none"/>
        <c:tickLblPos val="nextTo"/>
        <c:crossAx val="112549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07F-4DC8-91E8-AD1E7C51F0D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07F-4DC8-91E8-AD1E7C51F0DF}"/>
            </c:ext>
          </c:extLst>
        </c:ser>
        <c:dLbls>
          <c:showLegendKey val="0"/>
          <c:showVal val="0"/>
          <c:showCatName val="0"/>
          <c:showSerName val="0"/>
          <c:showPercent val="0"/>
          <c:showBubbleSize val="0"/>
        </c:dLbls>
        <c:gapWidth val="150"/>
        <c:axId val="112581248"/>
        <c:axId val="96539008"/>
      </c:barChart>
      <c:lineChart>
        <c:grouping val="standard"/>
        <c:varyColors val="0"/>
        <c:ser>
          <c:idx val="2"/>
          <c:order val="2"/>
          <c:spPr>
            <a:ln w="22225">
              <a:solidFill>
                <a:srgbClr val="FF0000"/>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07F-4DC8-91E8-AD1E7C51F0DF}"/>
            </c:ext>
          </c:extLst>
        </c:ser>
        <c:ser>
          <c:idx val="3"/>
          <c:order val="3"/>
          <c:spPr>
            <a:ln w="22225">
              <a:solidFill>
                <a:schemeClr val="tx2">
                  <a:lumMod val="75000"/>
                </a:schemeClr>
              </a:solidFill>
              <a:prstDash val="dash"/>
            </a:ln>
          </c:spPr>
          <c:marker>
            <c:symbol val="none"/>
          </c:marker>
          <c:cat>
            <c:strRef>
              <c:f>'11'!$A$8:$H$8</c:f>
              <c:strCache>
                <c:ptCount val="8"/>
                <c:pt idx="0">
                  <c:v>Aug</c:v>
                </c:pt>
                <c:pt idx="1">
                  <c:v>Sep</c:v>
                </c:pt>
                <c:pt idx="2">
                  <c:v>Oct</c:v>
                </c:pt>
                <c:pt idx="3">
                  <c:v>Nov</c:v>
                </c:pt>
                <c:pt idx="4">
                  <c:v>Jan</c:v>
                </c:pt>
                <c:pt idx="5">
                  <c:v>Feb</c:v>
                </c:pt>
                <c:pt idx="6">
                  <c:v>Mar</c:v>
                </c:pt>
                <c:pt idx="7">
                  <c:v>Apr</c:v>
                </c:pt>
              </c:strCache>
            </c:strRef>
          </c:cat>
          <c:val>
            <c:numRef>
              <c:f>'11'!$A$37:$H$37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07F-4DC8-91E8-AD1E7C51F0DF}"/>
            </c:ext>
          </c:extLst>
        </c:ser>
        <c:dLbls>
          <c:showLegendKey val="0"/>
          <c:showVal val="0"/>
          <c:showCatName val="0"/>
          <c:showSerName val="0"/>
          <c:showPercent val="0"/>
          <c:showBubbleSize val="0"/>
        </c:dLbls>
        <c:marker val="1"/>
        <c:smooth val="0"/>
        <c:axId val="112581248"/>
        <c:axId val="96539008"/>
      </c:lineChart>
      <c:catAx>
        <c:axId val="112581248"/>
        <c:scaling>
          <c:orientation val="minMax"/>
        </c:scaling>
        <c:delete val="0"/>
        <c:axPos val="b"/>
        <c:numFmt formatCode="General" sourceLinked="1"/>
        <c:majorTickMark val="out"/>
        <c:minorTickMark val="none"/>
        <c:tickLblPos val="nextTo"/>
        <c:crossAx val="96539008"/>
        <c:crosses val="autoZero"/>
        <c:auto val="1"/>
        <c:lblAlgn val="ctr"/>
        <c:lblOffset val="100"/>
        <c:noMultiLvlLbl val="0"/>
      </c:catAx>
      <c:valAx>
        <c:axId val="96539008"/>
        <c:scaling>
          <c:orientation val="minMax"/>
          <c:max val="1"/>
        </c:scaling>
        <c:delete val="0"/>
        <c:axPos val="l"/>
        <c:majorGridlines/>
        <c:numFmt formatCode="0.0%" sourceLinked="1"/>
        <c:majorTickMark val="out"/>
        <c:minorTickMark val="none"/>
        <c:tickLblPos val="nextTo"/>
        <c:crossAx val="112581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'11'!$J$34:$P$34</c:f>
              <c:strCache>
                <c:ptCount val="7"/>
                <c:pt idx="0">
                  <c:v>GP 1</c:v>
                </c:pt>
                <c:pt idx="1">
                  <c:v>GP 2</c:v>
                </c:pt>
                <c:pt idx="2">
                  <c:v>GP 3</c:v>
                </c:pt>
                <c:pt idx="3">
                  <c:v>GP 4</c:v>
                </c:pt>
                <c:pt idx="4">
                  <c:v>GP 5</c:v>
                </c:pt>
                <c:pt idx="5">
                  <c:v>GP 6</c:v>
                </c:pt>
                <c:pt idx="6">
                  <c:v>AVE</c:v>
                </c:pt>
              </c:strCache>
            </c:strRef>
          </c:cat>
          <c:val>
            <c:numRef>
              <c:f>'11'!$J$35:$P$35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CC2-4BA6-B937-51648590565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'11'!$J$34:$P$34</c:f>
              <c:strCache>
                <c:ptCount val="7"/>
                <c:pt idx="0">
                  <c:v>GP 1</c:v>
                </c:pt>
                <c:pt idx="1">
                  <c:v>GP 2</c:v>
                </c:pt>
                <c:pt idx="2">
                  <c:v>GP 3</c:v>
                </c:pt>
                <c:pt idx="3">
                  <c:v>GP 4</c:v>
                </c:pt>
                <c:pt idx="4">
                  <c:v>GP 5</c:v>
                </c:pt>
                <c:pt idx="5">
                  <c:v>GP 6</c:v>
                </c:pt>
                <c:pt idx="6">
                  <c:v>AVE</c:v>
                </c:pt>
              </c:strCache>
            </c:strRef>
          </c:cat>
          <c:val>
            <c:numRef>
              <c:f>'11'!$J$40:$P$40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CC2-4BA6-B937-51648590565F}"/>
            </c:ext>
          </c:extLst>
        </c:ser>
        <c:dLbls>
          <c:showLegendKey val="0"/>
          <c:showVal val="0"/>
          <c:showCatName val="0"/>
          <c:showSerName val="0"/>
          <c:showPercent val="0"/>
          <c:showBubbleSize val="0"/>
        </c:dLbls>
        <c:gapWidth val="150"/>
        <c:axId val="96573312"/>
        <c:axId val="96574848"/>
      </c:barChart>
      <c:lineChart>
        <c:grouping val="standard"/>
        <c:varyColors val="0"/>
        <c:ser>
          <c:idx val="2"/>
          <c:order val="2"/>
          <c:spPr>
            <a:ln w="22225">
              <a:solidFill>
                <a:srgbClr val="FF0000"/>
              </a:solidFill>
              <a:prstDash val="dash"/>
            </a:ln>
          </c:spPr>
          <c:marker>
            <c:symbol val="none"/>
          </c:marker>
          <c:cat>
            <c:strRef>
              <c:f>'11'!$J$34:$P$34</c:f>
              <c:strCache>
                <c:ptCount val="7"/>
                <c:pt idx="0">
                  <c:v>GP 1</c:v>
                </c:pt>
                <c:pt idx="1">
                  <c:v>GP 2</c:v>
                </c:pt>
                <c:pt idx="2">
                  <c:v>GP 3</c:v>
                </c:pt>
                <c:pt idx="3">
                  <c:v>GP 4</c:v>
                </c:pt>
                <c:pt idx="4">
                  <c:v>GP 5</c:v>
                </c:pt>
                <c:pt idx="5">
                  <c:v>GP 6</c:v>
                </c:pt>
                <c:pt idx="6">
                  <c:v>AVE</c:v>
                </c:pt>
              </c:strCache>
            </c:strRef>
          </c:cat>
          <c:val>
            <c:numRef>
              <c:f>'11'!$J$38:$P$38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9CC2-4BA6-B937-51648590565F}"/>
            </c:ext>
          </c:extLst>
        </c:ser>
        <c:ser>
          <c:idx val="3"/>
          <c:order val="3"/>
          <c:spPr>
            <a:ln w="22225">
              <a:solidFill>
                <a:schemeClr val="tx2">
                  <a:lumMod val="75000"/>
                </a:schemeClr>
              </a:solidFill>
              <a:prstDash val="dash"/>
            </a:ln>
          </c:spPr>
          <c:marker>
            <c:symbol val="none"/>
          </c:marker>
          <c:cat>
            <c:strRef>
              <c:f>'11'!$J$34:$P$34</c:f>
              <c:strCache>
                <c:ptCount val="7"/>
                <c:pt idx="0">
                  <c:v>GP 1</c:v>
                </c:pt>
                <c:pt idx="1">
                  <c:v>GP 2</c:v>
                </c:pt>
                <c:pt idx="2">
                  <c:v>GP 3</c:v>
                </c:pt>
                <c:pt idx="3">
                  <c:v>GP 4</c:v>
                </c:pt>
                <c:pt idx="4">
                  <c:v>GP 5</c:v>
                </c:pt>
                <c:pt idx="5">
                  <c:v>GP 6</c:v>
                </c:pt>
                <c:pt idx="6">
                  <c:v>AVE</c:v>
                </c:pt>
              </c:strCache>
            </c:strRef>
          </c:cat>
          <c:val>
            <c:numRef>
              <c:f>'11'!$J$37:$P$37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9CC2-4BA6-B937-51648590565F}"/>
            </c:ext>
          </c:extLst>
        </c:ser>
        <c:dLbls>
          <c:showLegendKey val="0"/>
          <c:showVal val="0"/>
          <c:showCatName val="0"/>
          <c:showSerName val="0"/>
          <c:showPercent val="0"/>
          <c:showBubbleSize val="0"/>
        </c:dLbls>
        <c:marker val="1"/>
        <c:smooth val="0"/>
        <c:axId val="96573312"/>
        <c:axId val="96574848"/>
      </c:lineChart>
      <c:catAx>
        <c:axId val="96573312"/>
        <c:scaling>
          <c:orientation val="minMax"/>
        </c:scaling>
        <c:delete val="0"/>
        <c:axPos val="b"/>
        <c:numFmt formatCode="General" sourceLinked="1"/>
        <c:majorTickMark val="out"/>
        <c:minorTickMark val="none"/>
        <c:tickLblPos val="nextTo"/>
        <c:crossAx val="96574848"/>
        <c:crosses val="autoZero"/>
        <c:auto val="1"/>
        <c:lblAlgn val="ctr"/>
        <c:lblOffset val="100"/>
        <c:noMultiLvlLbl val="0"/>
      </c:catAx>
      <c:valAx>
        <c:axId val="96574848"/>
        <c:scaling>
          <c:orientation val="minMax"/>
          <c:max val="1"/>
          <c:min val="0.4"/>
        </c:scaling>
        <c:delete val="0"/>
        <c:axPos val="l"/>
        <c:majorGridlines/>
        <c:numFmt formatCode="0%" sourceLinked="1"/>
        <c:majorTickMark val="out"/>
        <c:minorTickMark val="none"/>
        <c:tickLblPos val="nextTo"/>
        <c:crossAx val="965733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'11'!$B$25:$D$25</c:f>
              <c:numCache>
                <c:formatCode>0</c:formatCode>
                <c:ptCount val="3"/>
                <c:pt idx="0">
                  <c:v>0</c:v>
                </c:pt>
                <c:pt idx="1">
                  <c:v>0</c:v>
                </c:pt>
                <c:pt idx="2">
                  <c:v>0</c:v>
                </c:pt>
              </c:numCache>
            </c:numRef>
          </c:val>
          <c:extLst>
            <c:ext xmlns:c16="http://schemas.microsoft.com/office/drawing/2014/chart" uri="{C3380CC4-5D6E-409C-BE32-E72D297353CC}">
              <c16:uniqueId val="{00000000-0616-42A2-9915-42F5496FFFB9}"/>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'11'!$B$26:$D$26</c:f>
              <c:numCache>
                <c:formatCode>0</c:formatCode>
                <c:ptCount val="3"/>
                <c:pt idx="0">
                  <c:v>0</c:v>
                </c:pt>
                <c:pt idx="1">
                  <c:v>0</c:v>
                </c:pt>
                <c:pt idx="2">
                  <c:v>0</c:v>
                </c:pt>
              </c:numCache>
            </c:numRef>
          </c:val>
          <c:extLst>
            <c:ext xmlns:c16="http://schemas.microsoft.com/office/drawing/2014/chart" uri="{C3380CC4-5D6E-409C-BE32-E72D297353CC}">
              <c16:uniqueId val="{00000001-0616-42A2-9915-42F5496FFFB9}"/>
            </c:ext>
          </c:extLst>
        </c:ser>
        <c:dLbls>
          <c:showLegendKey val="0"/>
          <c:showVal val="0"/>
          <c:showCatName val="0"/>
          <c:showSerName val="0"/>
          <c:showPercent val="0"/>
          <c:showBubbleSize val="0"/>
        </c:dLbls>
        <c:gapWidth val="150"/>
        <c:axId val="112858240"/>
        <c:axId val="112859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'11'!$B$27:$D$27</c:f>
              <c:numCache>
                <c:formatCode>0</c:formatCode>
                <c:ptCount val="3"/>
                <c:pt idx="0">
                  <c:v>0</c:v>
                </c:pt>
                <c:pt idx="1">
                  <c:v>0</c:v>
                </c:pt>
                <c:pt idx="2">
                  <c:v>0</c:v>
                </c:pt>
              </c:numCache>
            </c:numRef>
          </c:val>
          <c:smooth val="0"/>
          <c:extLst>
            <c:ext xmlns:c16="http://schemas.microsoft.com/office/drawing/2014/chart" uri="{C3380CC4-5D6E-409C-BE32-E72D297353CC}">
              <c16:uniqueId val="{00000002-0616-42A2-9915-42F5496FFFB9}"/>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'11'!$B$28:$D$28</c:f>
              <c:numCache>
                <c:formatCode>0</c:formatCode>
                <c:ptCount val="3"/>
                <c:pt idx="0">
                  <c:v>0</c:v>
                </c:pt>
                <c:pt idx="1">
                  <c:v>0</c:v>
                </c:pt>
                <c:pt idx="2">
                  <c:v>0</c:v>
                </c:pt>
              </c:numCache>
            </c:numRef>
          </c:val>
          <c:smooth val="0"/>
          <c:extLst>
            <c:ext xmlns:c16="http://schemas.microsoft.com/office/drawing/2014/chart" uri="{C3380CC4-5D6E-409C-BE32-E72D297353CC}">
              <c16:uniqueId val="{00000003-0616-42A2-9915-42F5496FFFB9}"/>
            </c:ext>
          </c:extLst>
        </c:ser>
        <c:dLbls>
          <c:showLegendKey val="0"/>
          <c:showVal val="0"/>
          <c:showCatName val="0"/>
          <c:showSerName val="0"/>
          <c:showPercent val="0"/>
          <c:showBubbleSize val="0"/>
        </c:dLbls>
        <c:marker val="1"/>
        <c:smooth val="0"/>
        <c:axId val="112858240"/>
        <c:axId val="112859776"/>
      </c:lineChart>
      <c:catAx>
        <c:axId val="112858240"/>
        <c:scaling>
          <c:orientation val="minMax"/>
        </c:scaling>
        <c:delete val="0"/>
        <c:axPos val="b"/>
        <c:numFmt formatCode="General" sourceLinked="1"/>
        <c:majorTickMark val="out"/>
        <c:minorTickMark val="none"/>
        <c:tickLblPos val="nextTo"/>
        <c:crossAx val="112859776"/>
        <c:crosses val="autoZero"/>
        <c:auto val="1"/>
        <c:lblAlgn val="ctr"/>
        <c:lblOffset val="100"/>
        <c:noMultiLvlLbl val="0"/>
      </c:catAx>
      <c:valAx>
        <c:axId val="112859776"/>
        <c:scaling>
          <c:orientation val="minMax"/>
        </c:scaling>
        <c:delete val="0"/>
        <c:axPos val="l"/>
        <c:majorGridlines/>
        <c:numFmt formatCode="0" sourceLinked="1"/>
        <c:majorTickMark val="out"/>
        <c:minorTickMark val="none"/>
        <c:tickLblPos val="nextTo"/>
        <c:crossAx val="112858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'11'!$K$25:$M$25</c:f>
              <c:numCache>
                <c:formatCode>0</c:formatCode>
                <c:ptCount val="3"/>
                <c:pt idx="0">
                  <c:v>0</c:v>
                </c:pt>
                <c:pt idx="1">
                  <c:v>0</c:v>
                </c:pt>
                <c:pt idx="2">
                  <c:v>0</c:v>
                </c:pt>
              </c:numCache>
            </c:numRef>
          </c:val>
          <c:extLst>
            <c:ext xmlns:c16="http://schemas.microsoft.com/office/drawing/2014/chart" uri="{C3380CC4-5D6E-409C-BE32-E72D297353CC}">
              <c16:uniqueId val="{00000000-3D54-4825-B2E8-FE87FA84DFA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3D54-4825-B2E8-FE87FA84DFAC}"/>
            </c:ext>
          </c:extLst>
        </c:ser>
        <c:dLbls>
          <c:showLegendKey val="0"/>
          <c:showVal val="0"/>
          <c:showCatName val="0"/>
          <c:showSerName val="0"/>
          <c:showPercent val="0"/>
          <c:showBubbleSize val="0"/>
        </c:dLbls>
        <c:gapWidth val="150"/>
        <c:axId val="112910720"/>
        <c:axId val="11291225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3D54-4825-B2E8-FE87FA84DFAC}"/>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'11'!$K$28:$M$28</c:f>
              <c:numCache>
                <c:formatCode>0</c:formatCode>
                <c:ptCount val="3"/>
                <c:pt idx="0">
                  <c:v>0</c:v>
                </c:pt>
                <c:pt idx="1">
                  <c:v>0</c:v>
                </c:pt>
                <c:pt idx="2">
                  <c:v>0</c:v>
                </c:pt>
              </c:numCache>
            </c:numRef>
          </c:val>
          <c:smooth val="0"/>
          <c:extLst>
            <c:ext xmlns:c16="http://schemas.microsoft.com/office/drawing/2014/chart" uri="{C3380CC4-5D6E-409C-BE32-E72D297353CC}">
              <c16:uniqueId val="{00000003-3D54-4825-B2E8-FE87FA84DFAC}"/>
            </c:ext>
          </c:extLst>
        </c:ser>
        <c:dLbls>
          <c:showLegendKey val="0"/>
          <c:showVal val="0"/>
          <c:showCatName val="0"/>
          <c:showSerName val="0"/>
          <c:showPercent val="0"/>
          <c:showBubbleSize val="0"/>
        </c:dLbls>
        <c:marker val="1"/>
        <c:smooth val="0"/>
        <c:axId val="112910720"/>
        <c:axId val="112912256"/>
      </c:lineChart>
      <c:catAx>
        <c:axId val="112910720"/>
        <c:scaling>
          <c:orientation val="minMax"/>
        </c:scaling>
        <c:delete val="0"/>
        <c:axPos val="b"/>
        <c:numFmt formatCode="General" sourceLinked="1"/>
        <c:majorTickMark val="out"/>
        <c:minorTickMark val="none"/>
        <c:tickLblPos val="nextTo"/>
        <c:crossAx val="112912256"/>
        <c:crosses val="autoZero"/>
        <c:auto val="1"/>
        <c:lblAlgn val="ctr"/>
        <c:lblOffset val="100"/>
        <c:noMultiLvlLbl val="0"/>
      </c:catAx>
      <c:valAx>
        <c:axId val="112912256"/>
        <c:scaling>
          <c:orientation val="minMax"/>
        </c:scaling>
        <c:delete val="0"/>
        <c:axPos val="l"/>
        <c:majorGridlines/>
        <c:numFmt formatCode="0" sourceLinked="1"/>
        <c:majorTickMark val="out"/>
        <c:minorTickMark val="none"/>
        <c:tickLblPos val="nextTo"/>
        <c:crossAx val="1129107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'11'!$T$12:$V$12</c:f>
              <c:numCache>
                <c:formatCode>0</c:formatCode>
                <c:ptCount val="3"/>
                <c:pt idx="0">
                  <c:v>0</c:v>
                </c:pt>
                <c:pt idx="1">
                  <c:v>0</c:v>
                </c:pt>
                <c:pt idx="2">
                  <c:v>0</c:v>
                </c:pt>
              </c:numCache>
            </c:numRef>
          </c:val>
          <c:extLst>
            <c:ext xmlns:c16="http://schemas.microsoft.com/office/drawing/2014/chart" uri="{C3380CC4-5D6E-409C-BE32-E72D297353CC}">
              <c16:uniqueId val="{00000000-40D1-4DF0-9684-0EEC261A5BB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'11'!$T$13:$V$13</c:f>
              <c:numCache>
                <c:formatCode>0</c:formatCode>
                <c:ptCount val="3"/>
                <c:pt idx="0">
                  <c:v>0</c:v>
                </c:pt>
                <c:pt idx="1">
                  <c:v>0</c:v>
                </c:pt>
                <c:pt idx="2">
                  <c:v>0</c:v>
                </c:pt>
              </c:numCache>
            </c:numRef>
          </c:val>
          <c:extLst>
            <c:ext xmlns:c16="http://schemas.microsoft.com/office/drawing/2014/chart" uri="{C3380CC4-5D6E-409C-BE32-E72D297353CC}">
              <c16:uniqueId val="{00000001-40D1-4DF0-9684-0EEC261A5BB3}"/>
            </c:ext>
          </c:extLst>
        </c:ser>
        <c:dLbls>
          <c:showLegendKey val="0"/>
          <c:showVal val="0"/>
          <c:showCatName val="0"/>
          <c:showSerName val="0"/>
          <c:showPercent val="0"/>
          <c:showBubbleSize val="0"/>
        </c:dLbls>
        <c:gapWidth val="150"/>
        <c:axId val="112819584"/>
        <c:axId val="1128377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'11'!$T$14:$V$14</c:f>
              <c:numCache>
                <c:formatCode>0</c:formatCode>
                <c:ptCount val="3"/>
                <c:pt idx="0">
                  <c:v>0</c:v>
                </c:pt>
                <c:pt idx="1">
                  <c:v>0</c:v>
                </c:pt>
                <c:pt idx="2">
                  <c:v>0</c:v>
                </c:pt>
              </c:numCache>
            </c:numRef>
          </c:val>
          <c:smooth val="0"/>
          <c:extLst>
            <c:ext xmlns:c16="http://schemas.microsoft.com/office/drawing/2014/chart" uri="{C3380CC4-5D6E-409C-BE32-E72D297353CC}">
              <c16:uniqueId val="{00000002-40D1-4DF0-9684-0EEC261A5BB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'11'!$T$15:$V$15</c:f>
              <c:numCache>
                <c:formatCode>0</c:formatCode>
                <c:ptCount val="3"/>
                <c:pt idx="0">
                  <c:v>0</c:v>
                </c:pt>
                <c:pt idx="1">
                  <c:v>0</c:v>
                </c:pt>
                <c:pt idx="2">
                  <c:v>0</c:v>
                </c:pt>
              </c:numCache>
            </c:numRef>
          </c:val>
          <c:smooth val="0"/>
          <c:extLst>
            <c:ext xmlns:c16="http://schemas.microsoft.com/office/drawing/2014/chart" uri="{C3380CC4-5D6E-409C-BE32-E72D297353CC}">
              <c16:uniqueId val="{00000003-40D1-4DF0-9684-0EEC261A5BB3}"/>
            </c:ext>
          </c:extLst>
        </c:ser>
        <c:dLbls>
          <c:showLegendKey val="0"/>
          <c:showVal val="0"/>
          <c:showCatName val="0"/>
          <c:showSerName val="0"/>
          <c:showPercent val="0"/>
          <c:showBubbleSize val="0"/>
        </c:dLbls>
        <c:marker val="1"/>
        <c:smooth val="0"/>
        <c:axId val="112819584"/>
        <c:axId val="112837760"/>
      </c:lineChart>
      <c:catAx>
        <c:axId val="112819584"/>
        <c:scaling>
          <c:orientation val="minMax"/>
        </c:scaling>
        <c:delete val="0"/>
        <c:axPos val="b"/>
        <c:numFmt formatCode="General" sourceLinked="1"/>
        <c:majorTickMark val="out"/>
        <c:minorTickMark val="none"/>
        <c:tickLblPos val="nextTo"/>
        <c:crossAx val="112837760"/>
        <c:crosses val="autoZero"/>
        <c:auto val="1"/>
        <c:lblAlgn val="ctr"/>
        <c:lblOffset val="100"/>
        <c:noMultiLvlLbl val="0"/>
      </c:catAx>
      <c:valAx>
        <c:axId val="112837760"/>
        <c:scaling>
          <c:orientation val="minMax"/>
        </c:scaling>
        <c:delete val="0"/>
        <c:axPos val="l"/>
        <c:majorGridlines/>
        <c:numFmt formatCode="0" sourceLinked="1"/>
        <c:majorTickMark val="out"/>
        <c:minorTickMark val="none"/>
        <c:tickLblPos val="nextTo"/>
        <c:crossAx val="1128195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'11'!$T$38:$V$38</c:f>
              <c:numCache>
                <c:formatCode>0</c:formatCode>
                <c:ptCount val="3"/>
                <c:pt idx="0">
                  <c:v>0</c:v>
                </c:pt>
                <c:pt idx="1">
                  <c:v>0</c:v>
                </c:pt>
                <c:pt idx="2">
                  <c:v>0</c:v>
                </c:pt>
              </c:numCache>
            </c:numRef>
          </c:val>
          <c:extLst>
            <c:ext xmlns:c16="http://schemas.microsoft.com/office/drawing/2014/chart" uri="{C3380CC4-5D6E-409C-BE32-E72D297353CC}">
              <c16:uniqueId val="{00000000-18BC-4335-9DA0-16AC8B73D8EA}"/>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8BC-4335-9DA0-16AC8B73D8EA}"/>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8BC-4335-9DA0-16AC8B73D8EA}"/>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8BC-4335-9DA0-16AC8B73D8EA}"/>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EC7-44FF-B295-F743543A8F4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EC7-44FF-B295-F743543A8F42}"/>
            </c:ext>
          </c:extLst>
        </c:ser>
        <c:dLbls>
          <c:showLegendKey val="0"/>
          <c:showVal val="0"/>
          <c:showCatName val="0"/>
          <c:showSerName val="0"/>
          <c:showPercent val="0"/>
          <c:showBubbleSize val="0"/>
        </c:dLbls>
        <c:gapWidth val="150"/>
        <c:axId val="113529216"/>
        <c:axId val="113530752"/>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EC7-44FF-B295-F743543A8F42}"/>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EC7-44FF-B295-F743543A8F42}"/>
            </c:ext>
          </c:extLst>
        </c:ser>
        <c:dLbls>
          <c:showLegendKey val="0"/>
          <c:showVal val="0"/>
          <c:showCatName val="0"/>
          <c:showSerName val="0"/>
          <c:showPercent val="0"/>
          <c:showBubbleSize val="0"/>
        </c:dLbls>
        <c:marker val="1"/>
        <c:smooth val="0"/>
        <c:axId val="113529216"/>
        <c:axId val="113530752"/>
      </c:lineChart>
      <c:catAx>
        <c:axId val="113529216"/>
        <c:scaling>
          <c:orientation val="minMax"/>
        </c:scaling>
        <c:delete val="0"/>
        <c:axPos val="b"/>
        <c:numFmt formatCode="General" sourceLinked="1"/>
        <c:majorTickMark val="out"/>
        <c:minorTickMark val="none"/>
        <c:tickLblPos val="nextTo"/>
        <c:crossAx val="113530752"/>
        <c:crosses val="autoZero"/>
        <c:auto val="1"/>
        <c:lblAlgn val="ctr"/>
        <c:lblOffset val="100"/>
        <c:noMultiLvlLbl val="0"/>
      </c:catAx>
      <c:valAx>
        <c:axId val="113530752"/>
        <c:scaling>
          <c:orientation val="minMax"/>
        </c:scaling>
        <c:delete val="0"/>
        <c:axPos val="l"/>
        <c:majorGridlines/>
        <c:numFmt formatCode="0.0" sourceLinked="1"/>
        <c:majorTickMark val="out"/>
        <c:minorTickMark val="none"/>
        <c:tickLblPos val="nextTo"/>
        <c:crossAx val="113529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253-4DF4-9A5B-6D46468AEF9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253-4DF4-9A5B-6D46468AEF90}"/>
            </c:ext>
          </c:extLst>
        </c:ser>
        <c:dLbls>
          <c:showLegendKey val="0"/>
          <c:showVal val="0"/>
          <c:showCatName val="0"/>
          <c:showSerName val="0"/>
          <c:showPercent val="0"/>
          <c:showBubbleSize val="0"/>
        </c:dLbls>
        <c:gapWidth val="150"/>
        <c:axId val="113565056"/>
        <c:axId val="113575040"/>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253-4DF4-9A5B-6D46468AEF90}"/>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253-4DF4-9A5B-6D46468AEF90}"/>
            </c:ext>
          </c:extLst>
        </c:ser>
        <c:dLbls>
          <c:showLegendKey val="0"/>
          <c:showVal val="0"/>
          <c:showCatName val="0"/>
          <c:showSerName val="0"/>
          <c:showPercent val="0"/>
          <c:showBubbleSize val="0"/>
        </c:dLbls>
        <c:marker val="1"/>
        <c:smooth val="0"/>
        <c:axId val="113565056"/>
        <c:axId val="113575040"/>
      </c:lineChart>
      <c:catAx>
        <c:axId val="113565056"/>
        <c:scaling>
          <c:orientation val="minMax"/>
        </c:scaling>
        <c:delete val="0"/>
        <c:axPos val="b"/>
        <c:numFmt formatCode="General" sourceLinked="1"/>
        <c:majorTickMark val="out"/>
        <c:minorTickMark val="none"/>
        <c:tickLblPos val="nextTo"/>
        <c:crossAx val="113575040"/>
        <c:crosses val="autoZero"/>
        <c:auto val="1"/>
        <c:lblAlgn val="ctr"/>
        <c:lblOffset val="100"/>
        <c:noMultiLvlLbl val="0"/>
      </c:catAx>
      <c:valAx>
        <c:axId val="113575040"/>
        <c:scaling>
          <c:orientation val="minMax"/>
          <c:max val="70"/>
          <c:min val="10"/>
        </c:scaling>
        <c:delete val="0"/>
        <c:axPos val="l"/>
        <c:majorGridlines/>
        <c:numFmt formatCode="0" sourceLinked="1"/>
        <c:majorTickMark val="out"/>
        <c:minorTickMark val="none"/>
        <c:tickLblPos val="nextTo"/>
        <c:crossAx val="113565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4F4-4E79-9F96-91EB53C803A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4F4-4E79-9F96-91EB53C803AA}"/>
            </c:ext>
          </c:extLst>
        </c:ser>
        <c:dLbls>
          <c:showLegendKey val="0"/>
          <c:showVal val="0"/>
          <c:showCatName val="0"/>
          <c:showSerName val="0"/>
          <c:showPercent val="0"/>
          <c:showBubbleSize val="0"/>
        </c:dLbls>
        <c:gapWidth val="150"/>
        <c:axId val="113609344"/>
        <c:axId val="113619328"/>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4F4-4E79-9F96-91EB53C803AA}"/>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4F4-4E79-9F96-91EB53C803AA}"/>
            </c:ext>
          </c:extLst>
        </c:ser>
        <c:dLbls>
          <c:showLegendKey val="0"/>
          <c:showVal val="0"/>
          <c:showCatName val="0"/>
          <c:showSerName val="0"/>
          <c:showPercent val="0"/>
          <c:showBubbleSize val="0"/>
        </c:dLbls>
        <c:marker val="1"/>
        <c:smooth val="0"/>
        <c:axId val="113609344"/>
        <c:axId val="113619328"/>
      </c:lineChart>
      <c:catAx>
        <c:axId val="113609344"/>
        <c:scaling>
          <c:orientation val="minMax"/>
        </c:scaling>
        <c:delete val="0"/>
        <c:axPos val="b"/>
        <c:numFmt formatCode="General" sourceLinked="1"/>
        <c:majorTickMark val="out"/>
        <c:minorTickMark val="none"/>
        <c:tickLblPos val="nextTo"/>
        <c:crossAx val="113619328"/>
        <c:crosses val="autoZero"/>
        <c:auto val="1"/>
        <c:lblAlgn val="ctr"/>
        <c:lblOffset val="100"/>
        <c:noMultiLvlLbl val="0"/>
      </c:catAx>
      <c:valAx>
        <c:axId val="113619328"/>
        <c:scaling>
          <c:orientation val="minMax"/>
          <c:max val="1"/>
        </c:scaling>
        <c:delete val="0"/>
        <c:axPos val="l"/>
        <c:majorGridlines/>
        <c:numFmt formatCode="0.0%" sourceLinked="1"/>
        <c:majorTickMark val="out"/>
        <c:minorTickMark val="none"/>
        <c:tickLblPos val="nextTo"/>
        <c:crossAx val="1136093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F02-48A8-816F-8423698BE81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F02-48A8-816F-8423698BE816}"/>
            </c:ext>
          </c:extLst>
        </c:ser>
        <c:dLbls>
          <c:showLegendKey val="0"/>
          <c:showVal val="0"/>
          <c:showCatName val="0"/>
          <c:showSerName val="0"/>
          <c:showPercent val="0"/>
          <c:showBubbleSize val="0"/>
        </c:dLbls>
        <c:gapWidth val="150"/>
        <c:axId val="113719168"/>
        <c:axId val="113720704"/>
      </c:barChart>
      <c:lineChart>
        <c:grouping val="standard"/>
        <c:varyColors val="0"/>
        <c:ser>
          <c:idx val="2"/>
          <c:order val="2"/>
          <c:spPr>
            <a:ln w="22225">
              <a:solidFill>
                <a:srgbClr val="FF0000"/>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CF02-48A8-816F-8423698BE816}"/>
            </c:ext>
          </c:extLst>
        </c:ser>
        <c:ser>
          <c:idx val="3"/>
          <c:order val="3"/>
          <c:spPr>
            <a:ln w="22225">
              <a:solidFill>
                <a:schemeClr val="tx2">
                  <a:lumMod val="75000"/>
                </a:schemeClr>
              </a:solidFill>
              <a:prstDash val="dash"/>
            </a:ln>
          </c:spPr>
          <c:marker>
            <c:symbol val="none"/>
          </c:marker>
          <c:cat>
            <c:strRef>
              <c:f>'12'!$A$8:$H$8</c:f>
              <c:strCache>
                <c:ptCount val="8"/>
                <c:pt idx="0">
                  <c:v>Aug</c:v>
                </c:pt>
                <c:pt idx="1">
                  <c:v>Sep</c:v>
                </c:pt>
                <c:pt idx="2">
                  <c:v>Oct</c:v>
                </c:pt>
                <c:pt idx="3">
                  <c:v>Nov</c:v>
                </c:pt>
                <c:pt idx="4">
                  <c:v>Jan</c:v>
                </c:pt>
                <c:pt idx="5">
                  <c:v>Feb</c:v>
                </c:pt>
                <c:pt idx="6">
                  <c:v>Mar</c:v>
                </c:pt>
                <c:pt idx="7">
                  <c:v>Apr</c:v>
                </c:pt>
              </c:strCache>
            </c:strRef>
          </c:cat>
          <c:val>
            <c:numRef>
              <c:f>'12'!$A$37:$H$37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F02-48A8-816F-8423698BE816}"/>
            </c:ext>
          </c:extLst>
        </c:ser>
        <c:dLbls>
          <c:showLegendKey val="0"/>
          <c:showVal val="0"/>
          <c:showCatName val="0"/>
          <c:showSerName val="0"/>
          <c:showPercent val="0"/>
          <c:showBubbleSize val="0"/>
        </c:dLbls>
        <c:marker val="1"/>
        <c:smooth val="0"/>
        <c:axId val="113719168"/>
        <c:axId val="113720704"/>
      </c:lineChart>
      <c:catAx>
        <c:axId val="113719168"/>
        <c:scaling>
          <c:orientation val="minMax"/>
        </c:scaling>
        <c:delete val="0"/>
        <c:axPos val="b"/>
        <c:numFmt formatCode="General" sourceLinked="1"/>
        <c:majorTickMark val="out"/>
        <c:minorTickMark val="none"/>
        <c:tickLblPos val="nextTo"/>
        <c:crossAx val="113720704"/>
        <c:crosses val="autoZero"/>
        <c:auto val="1"/>
        <c:lblAlgn val="ctr"/>
        <c:lblOffset val="100"/>
        <c:noMultiLvlLbl val="0"/>
      </c:catAx>
      <c:valAx>
        <c:axId val="113720704"/>
        <c:scaling>
          <c:orientation val="minMax"/>
          <c:max val="1"/>
        </c:scaling>
        <c:delete val="0"/>
        <c:axPos val="l"/>
        <c:majorGridlines/>
        <c:numFmt formatCode="0.0%" sourceLinked="1"/>
        <c:majorTickMark val="out"/>
        <c:minorTickMark val="none"/>
        <c:tickLblPos val="nextTo"/>
        <c:crossAx val="1137191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'12'!$J$34:$P$34</c:f>
              <c:strCache>
                <c:ptCount val="7"/>
                <c:pt idx="0">
                  <c:v>GP 1</c:v>
                </c:pt>
                <c:pt idx="1">
                  <c:v>GP 2</c:v>
                </c:pt>
                <c:pt idx="2">
                  <c:v>GP 3</c:v>
                </c:pt>
                <c:pt idx="3">
                  <c:v>GP 4</c:v>
                </c:pt>
                <c:pt idx="4">
                  <c:v>GP 5</c:v>
                </c:pt>
                <c:pt idx="5">
                  <c:v>GP 6</c:v>
                </c:pt>
                <c:pt idx="6">
                  <c:v>AVE</c:v>
                </c:pt>
              </c:strCache>
            </c:strRef>
          </c:cat>
          <c:val>
            <c:numRef>
              <c:f>'12'!$J$35:$P$35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CF87-48DA-95FE-A7869B4C7B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'12'!$J$34:$P$34</c:f>
              <c:strCache>
                <c:ptCount val="7"/>
                <c:pt idx="0">
                  <c:v>GP 1</c:v>
                </c:pt>
                <c:pt idx="1">
                  <c:v>GP 2</c:v>
                </c:pt>
                <c:pt idx="2">
                  <c:v>GP 3</c:v>
                </c:pt>
                <c:pt idx="3">
                  <c:v>GP 4</c:v>
                </c:pt>
                <c:pt idx="4">
                  <c:v>GP 5</c:v>
                </c:pt>
                <c:pt idx="5">
                  <c:v>GP 6</c:v>
                </c:pt>
                <c:pt idx="6">
                  <c:v>AVE</c:v>
                </c:pt>
              </c:strCache>
            </c:strRef>
          </c:cat>
          <c:val>
            <c:numRef>
              <c:f>'12'!$J$40:$P$40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CF87-48DA-95FE-A7869B4C7B9B}"/>
            </c:ext>
          </c:extLst>
        </c:ser>
        <c:dLbls>
          <c:showLegendKey val="0"/>
          <c:showVal val="0"/>
          <c:showCatName val="0"/>
          <c:showSerName val="0"/>
          <c:showPercent val="0"/>
          <c:showBubbleSize val="0"/>
        </c:dLbls>
        <c:gapWidth val="150"/>
        <c:axId val="113644672"/>
        <c:axId val="113646208"/>
      </c:barChart>
      <c:lineChart>
        <c:grouping val="standard"/>
        <c:varyColors val="0"/>
        <c:ser>
          <c:idx val="2"/>
          <c:order val="2"/>
          <c:spPr>
            <a:ln w="22225">
              <a:solidFill>
                <a:srgbClr val="FF0000"/>
              </a:solidFill>
              <a:prstDash val="dash"/>
            </a:ln>
          </c:spPr>
          <c:marker>
            <c:symbol val="none"/>
          </c:marker>
          <c:cat>
            <c:strRef>
              <c:f>'12'!$J$34:$P$34</c:f>
              <c:strCache>
                <c:ptCount val="7"/>
                <c:pt idx="0">
                  <c:v>GP 1</c:v>
                </c:pt>
                <c:pt idx="1">
                  <c:v>GP 2</c:v>
                </c:pt>
                <c:pt idx="2">
                  <c:v>GP 3</c:v>
                </c:pt>
                <c:pt idx="3">
                  <c:v>GP 4</c:v>
                </c:pt>
                <c:pt idx="4">
                  <c:v>GP 5</c:v>
                </c:pt>
                <c:pt idx="5">
                  <c:v>GP 6</c:v>
                </c:pt>
                <c:pt idx="6">
                  <c:v>AVE</c:v>
                </c:pt>
              </c:strCache>
            </c:strRef>
          </c:cat>
          <c:val>
            <c:numRef>
              <c:f>'12'!$J$38:$P$38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CF87-48DA-95FE-A7869B4C7B9B}"/>
            </c:ext>
          </c:extLst>
        </c:ser>
        <c:ser>
          <c:idx val="3"/>
          <c:order val="3"/>
          <c:spPr>
            <a:ln w="22225">
              <a:solidFill>
                <a:schemeClr val="tx2">
                  <a:lumMod val="75000"/>
                </a:schemeClr>
              </a:solidFill>
              <a:prstDash val="dash"/>
            </a:ln>
          </c:spPr>
          <c:marker>
            <c:symbol val="none"/>
          </c:marker>
          <c:cat>
            <c:strRef>
              <c:f>'12'!$J$34:$P$34</c:f>
              <c:strCache>
                <c:ptCount val="7"/>
                <c:pt idx="0">
                  <c:v>GP 1</c:v>
                </c:pt>
                <c:pt idx="1">
                  <c:v>GP 2</c:v>
                </c:pt>
                <c:pt idx="2">
                  <c:v>GP 3</c:v>
                </c:pt>
                <c:pt idx="3">
                  <c:v>GP 4</c:v>
                </c:pt>
                <c:pt idx="4">
                  <c:v>GP 5</c:v>
                </c:pt>
                <c:pt idx="5">
                  <c:v>GP 6</c:v>
                </c:pt>
                <c:pt idx="6">
                  <c:v>AVE</c:v>
                </c:pt>
              </c:strCache>
            </c:strRef>
          </c:cat>
          <c:val>
            <c:numRef>
              <c:f>'12'!$J$37:$P$37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CF87-48DA-95FE-A7869B4C7B9B}"/>
            </c:ext>
          </c:extLst>
        </c:ser>
        <c:dLbls>
          <c:showLegendKey val="0"/>
          <c:showVal val="0"/>
          <c:showCatName val="0"/>
          <c:showSerName val="0"/>
          <c:showPercent val="0"/>
          <c:showBubbleSize val="0"/>
        </c:dLbls>
        <c:marker val="1"/>
        <c:smooth val="0"/>
        <c:axId val="113644672"/>
        <c:axId val="113646208"/>
      </c:lineChart>
      <c:catAx>
        <c:axId val="113644672"/>
        <c:scaling>
          <c:orientation val="minMax"/>
        </c:scaling>
        <c:delete val="0"/>
        <c:axPos val="b"/>
        <c:numFmt formatCode="General" sourceLinked="1"/>
        <c:majorTickMark val="out"/>
        <c:minorTickMark val="none"/>
        <c:tickLblPos val="nextTo"/>
        <c:crossAx val="113646208"/>
        <c:crosses val="autoZero"/>
        <c:auto val="1"/>
        <c:lblAlgn val="ctr"/>
        <c:lblOffset val="100"/>
        <c:noMultiLvlLbl val="0"/>
      </c:catAx>
      <c:valAx>
        <c:axId val="113646208"/>
        <c:scaling>
          <c:orientation val="minMax"/>
          <c:max val="1"/>
          <c:min val="0.4"/>
        </c:scaling>
        <c:delete val="0"/>
        <c:axPos val="l"/>
        <c:majorGridlines/>
        <c:numFmt formatCode="0%" sourceLinked="1"/>
        <c:majorTickMark val="out"/>
        <c:minorTickMark val="none"/>
        <c:tickLblPos val="nextTo"/>
        <c:crossAx val="1136446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'12'!$B$25:$D$25</c:f>
              <c:numCache>
                <c:formatCode>0</c:formatCode>
                <c:ptCount val="3"/>
                <c:pt idx="0">
                  <c:v>0</c:v>
                </c:pt>
                <c:pt idx="1">
                  <c:v>0</c:v>
                </c:pt>
                <c:pt idx="2">
                  <c:v>0</c:v>
                </c:pt>
              </c:numCache>
            </c:numRef>
          </c:val>
          <c:extLst>
            <c:ext xmlns:c16="http://schemas.microsoft.com/office/drawing/2014/chart" uri="{C3380CC4-5D6E-409C-BE32-E72D297353CC}">
              <c16:uniqueId val="{00000000-FF74-4676-9937-3558F53142E3}"/>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'12'!$B$26:$D$26</c:f>
              <c:numCache>
                <c:formatCode>0</c:formatCode>
                <c:ptCount val="3"/>
                <c:pt idx="0">
                  <c:v>0</c:v>
                </c:pt>
                <c:pt idx="1">
                  <c:v>0</c:v>
                </c:pt>
                <c:pt idx="2">
                  <c:v>0</c:v>
                </c:pt>
              </c:numCache>
            </c:numRef>
          </c:val>
          <c:extLst>
            <c:ext xmlns:c16="http://schemas.microsoft.com/office/drawing/2014/chart" uri="{C3380CC4-5D6E-409C-BE32-E72D297353CC}">
              <c16:uniqueId val="{00000001-FF74-4676-9937-3558F53142E3}"/>
            </c:ext>
          </c:extLst>
        </c:ser>
        <c:dLbls>
          <c:showLegendKey val="0"/>
          <c:showVal val="0"/>
          <c:showCatName val="0"/>
          <c:showSerName val="0"/>
          <c:showPercent val="0"/>
          <c:showBubbleSize val="0"/>
        </c:dLbls>
        <c:gapWidth val="150"/>
        <c:axId val="113701248"/>
        <c:axId val="11370278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'12'!$B$27:$D$27</c:f>
              <c:numCache>
                <c:formatCode>0</c:formatCode>
                <c:ptCount val="3"/>
                <c:pt idx="0">
                  <c:v>0</c:v>
                </c:pt>
                <c:pt idx="1">
                  <c:v>0</c:v>
                </c:pt>
                <c:pt idx="2">
                  <c:v>0</c:v>
                </c:pt>
              </c:numCache>
            </c:numRef>
          </c:val>
          <c:smooth val="0"/>
          <c:extLst>
            <c:ext xmlns:c16="http://schemas.microsoft.com/office/drawing/2014/chart" uri="{C3380CC4-5D6E-409C-BE32-E72D297353CC}">
              <c16:uniqueId val="{00000002-FF74-4676-9937-3558F53142E3}"/>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'12'!$B$28:$D$28</c:f>
              <c:numCache>
                <c:formatCode>0</c:formatCode>
                <c:ptCount val="3"/>
                <c:pt idx="0">
                  <c:v>0</c:v>
                </c:pt>
                <c:pt idx="1">
                  <c:v>0</c:v>
                </c:pt>
                <c:pt idx="2">
                  <c:v>0</c:v>
                </c:pt>
              </c:numCache>
            </c:numRef>
          </c:val>
          <c:smooth val="0"/>
          <c:extLst>
            <c:ext xmlns:c16="http://schemas.microsoft.com/office/drawing/2014/chart" uri="{C3380CC4-5D6E-409C-BE32-E72D297353CC}">
              <c16:uniqueId val="{00000003-FF74-4676-9937-3558F53142E3}"/>
            </c:ext>
          </c:extLst>
        </c:ser>
        <c:dLbls>
          <c:showLegendKey val="0"/>
          <c:showVal val="0"/>
          <c:showCatName val="0"/>
          <c:showSerName val="0"/>
          <c:showPercent val="0"/>
          <c:showBubbleSize val="0"/>
        </c:dLbls>
        <c:marker val="1"/>
        <c:smooth val="0"/>
        <c:axId val="113701248"/>
        <c:axId val="113702784"/>
      </c:lineChart>
      <c:catAx>
        <c:axId val="113701248"/>
        <c:scaling>
          <c:orientation val="minMax"/>
        </c:scaling>
        <c:delete val="0"/>
        <c:axPos val="b"/>
        <c:numFmt formatCode="General" sourceLinked="1"/>
        <c:majorTickMark val="out"/>
        <c:minorTickMark val="none"/>
        <c:tickLblPos val="nextTo"/>
        <c:crossAx val="113702784"/>
        <c:crosses val="autoZero"/>
        <c:auto val="1"/>
        <c:lblAlgn val="ctr"/>
        <c:lblOffset val="100"/>
        <c:noMultiLvlLbl val="0"/>
      </c:catAx>
      <c:valAx>
        <c:axId val="113702784"/>
        <c:scaling>
          <c:orientation val="minMax"/>
        </c:scaling>
        <c:delete val="0"/>
        <c:axPos val="l"/>
        <c:majorGridlines/>
        <c:numFmt formatCode="0" sourceLinked="1"/>
        <c:majorTickMark val="out"/>
        <c:minorTickMark val="none"/>
        <c:tickLblPos val="nextTo"/>
        <c:crossAx val="113701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'12'!$K$25:$M$25</c:f>
              <c:numCache>
                <c:formatCode>0</c:formatCode>
                <c:ptCount val="3"/>
                <c:pt idx="0">
                  <c:v>0</c:v>
                </c:pt>
                <c:pt idx="1">
                  <c:v>0</c:v>
                </c:pt>
                <c:pt idx="2">
                  <c:v>0</c:v>
                </c:pt>
              </c:numCache>
            </c:numRef>
          </c:val>
          <c:extLst>
            <c:ext xmlns:c16="http://schemas.microsoft.com/office/drawing/2014/chart" uri="{C3380CC4-5D6E-409C-BE32-E72D297353CC}">
              <c16:uniqueId val="{00000000-458E-4CC7-BA38-BF91E51483E6}"/>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458E-4CC7-BA38-BF91E51483E6}"/>
            </c:ext>
          </c:extLst>
        </c:ser>
        <c:dLbls>
          <c:showLegendKey val="0"/>
          <c:showVal val="0"/>
          <c:showCatName val="0"/>
          <c:showSerName val="0"/>
          <c:showPercent val="0"/>
          <c:showBubbleSize val="0"/>
        </c:dLbls>
        <c:gapWidth val="150"/>
        <c:axId val="113855872"/>
        <c:axId val="1138617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458E-4CC7-BA38-BF91E51483E6}"/>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'12'!$K$28:$M$28</c:f>
              <c:numCache>
                <c:formatCode>0</c:formatCode>
                <c:ptCount val="3"/>
                <c:pt idx="0">
                  <c:v>0</c:v>
                </c:pt>
                <c:pt idx="1">
                  <c:v>0</c:v>
                </c:pt>
                <c:pt idx="2">
                  <c:v>0</c:v>
                </c:pt>
              </c:numCache>
            </c:numRef>
          </c:val>
          <c:smooth val="0"/>
          <c:extLst>
            <c:ext xmlns:c16="http://schemas.microsoft.com/office/drawing/2014/chart" uri="{C3380CC4-5D6E-409C-BE32-E72D297353CC}">
              <c16:uniqueId val="{00000003-458E-4CC7-BA38-BF91E51483E6}"/>
            </c:ext>
          </c:extLst>
        </c:ser>
        <c:dLbls>
          <c:showLegendKey val="0"/>
          <c:showVal val="0"/>
          <c:showCatName val="0"/>
          <c:showSerName val="0"/>
          <c:showPercent val="0"/>
          <c:showBubbleSize val="0"/>
        </c:dLbls>
        <c:marker val="1"/>
        <c:smooth val="0"/>
        <c:axId val="113855872"/>
        <c:axId val="113861760"/>
      </c:lineChart>
      <c:catAx>
        <c:axId val="113855872"/>
        <c:scaling>
          <c:orientation val="minMax"/>
        </c:scaling>
        <c:delete val="0"/>
        <c:axPos val="b"/>
        <c:numFmt formatCode="General" sourceLinked="1"/>
        <c:majorTickMark val="out"/>
        <c:minorTickMark val="none"/>
        <c:tickLblPos val="nextTo"/>
        <c:crossAx val="113861760"/>
        <c:crosses val="autoZero"/>
        <c:auto val="1"/>
        <c:lblAlgn val="ctr"/>
        <c:lblOffset val="100"/>
        <c:noMultiLvlLbl val="0"/>
      </c:catAx>
      <c:valAx>
        <c:axId val="113861760"/>
        <c:scaling>
          <c:orientation val="minMax"/>
        </c:scaling>
        <c:delete val="0"/>
        <c:axPos val="l"/>
        <c:majorGridlines/>
        <c:numFmt formatCode="0" sourceLinked="1"/>
        <c:majorTickMark val="out"/>
        <c:minorTickMark val="none"/>
        <c:tickLblPos val="nextTo"/>
        <c:crossAx val="1138558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'12'!$T$12:$V$12</c:f>
              <c:numCache>
                <c:formatCode>0</c:formatCode>
                <c:ptCount val="3"/>
                <c:pt idx="0">
                  <c:v>0</c:v>
                </c:pt>
                <c:pt idx="1">
                  <c:v>0</c:v>
                </c:pt>
                <c:pt idx="2">
                  <c:v>0</c:v>
                </c:pt>
              </c:numCache>
            </c:numRef>
          </c:val>
          <c:extLst>
            <c:ext xmlns:c16="http://schemas.microsoft.com/office/drawing/2014/chart" uri="{C3380CC4-5D6E-409C-BE32-E72D297353CC}">
              <c16:uniqueId val="{00000000-6AB6-43D1-AFE1-E98B89852284}"/>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'12'!$T$13:$V$13</c:f>
              <c:numCache>
                <c:formatCode>0</c:formatCode>
                <c:ptCount val="3"/>
                <c:pt idx="0">
                  <c:v>0</c:v>
                </c:pt>
                <c:pt idx="1">
                  <c:v>0</c:v>
                </c:pt>
                <c:pt idx="2">
                  <c:v>0</c:v>
                </c:pt>
              </c:numCache>
            </c:numRef>
          </c:val>
          <c:extLst>
            <c:ext xmlns:c16="http://schemas.microsoft.com/office/drawing/2014/chart" uri="{C3380CC4-5D6E-409C-BE32-E72D297353CC}">
              <c16:uniqueId val="{00000001-6AB6-43D1-AFE1-E98B89852284}"/>
            </c:ext>
          </c:extLst>
        </c:ser>
        <c:dLbls>
          <c:showLegendKey val="0"/>
          <c:showVal val="0"/>
          <c:showCatName val="0"/>
          <c:showSerName val="0"/>
          <c:showPercent val="0"/>
          <c:showBubbleSize val="0"/>
        </c:dLbls>
        <c:gapWidth val="150"/>
        <c:axId val="113891968"/>
        <c:axId val="1139101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'12'!$T$14:$V$14</c:f>
              <c:numCache>
                <c:formatCode>0</c:formatCode>
                <c:ptCount val="3"/>
                <c:pt idx="0">
                  <c:v>0</c:v>
                </c:pt>
                <c:pt idx="1">
                  <c:v>0</c:v>
                </c:pt>
                <c:pt idx="2">
                  <c:v>0</c:v>
                </c:pt>
              </c:numCache>
            </c:numRef>
          </c:val>
          <c:smooth val="0"/>
          <c:extLst>
            <c:ext xmlns:c16="http://schemas.microsoft.com/office/drawing/2014/chart" uri="{C3380CC4-5D6E-409C-BE32-E72D297353CC}">
              <c16:uniqueId val="{00000002-6AB6-43D1-AFE1-E98B89852284}"/>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'12'!$T$15:$V$15</c:f>
              <c:numCache>
                <c:formatCode>0</c:formatCode>
                <c:ptCount val="3"/>
                <c:pt idx="0">
                  <c:v>0</c:v>
                </c:pt>
                <c:pt idx="1">
                  <c:v>0</c:v>
                </c:pt>
                <c:pt idx="2">
                  <c:v>0</c:v>
                </c:pt>
              </c:numCache>
            </c:numRef>
          </c:val>
          <c:smooth val="0"/>
          <c:extLst>
            <c:ext xmlns:c16="http://schemas.microsoft.com/office/drawing/2014/chart" uri="{C3380CC4-5D6E-409C-BE32-E72D297353CC}">
              <c16:uniqueId val="{00000003-6AB6-43D1-AFE1-E98B89852284}"/>
            </c:ext>
          </c:extLst>
        </c:ser>
        <c:dLbls>
          <c:showLegendKey val="0"/>
          <c:showVal val="0"/>
          <c:showCatName val="0"/>
          <c:showSerName val="0"/>
          <c:showPercent val="0"/>
          <c:showBubbleSize val="0"/>
        </c:dLbls>
        <c:marker val="1"/>
        <c:smooth val="0"/>
        <c:axId val="113891968"/>
        <c:axId val="113910144"/>
      </c:lineChart>
      <c:catAx>
        <c:axId val="113891968"/>
        <c:scaling>
          <c:orientation val="minMax"/>
        </c:scaling>
        <c:delete val="0"/>
        <c:axPos val="b"/>
        <c:numFmt formatCode="General" sourceLinked="1"/>
        <c:majorTickMark val="out"/>
        <c:minorTickMark val="none"/>
        <c:tickLblPos val="nextTo"/>
        <c:crossAx val="113910144"/>
        <c:crosses val="autoZero"/>
        <c:auto val="1"/>
        <c:lblAlgn val="ctr"/>
        <c:lblOffset val="100"/>
        <c:noMultiLvlLbl val="0"/>
      </c:catAx>
      <c:valAx>
        <c:axId val="113910144"/>
        <c:scaling>
          <c:orientation val="minMax"/>
        </c:scaling>
        <c:delete val="0"/>
        <c:axPos val="l"/>
        <c:majorGridlines/>
        <c:numFmt formatCode="0" sourceLinked="1"/>
        <c:majorTickMark val="out"/>
        <c:minorTickMark val="none"/>
        <c:tickLblPos val="nextTo"/>
        <c:crossAx val="1138919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'12'!$T$38:$V$38</c:f>
              <c:numCache>
                <c:formatCode>0</c:formatCode>
                <c:ptCount val="3"/>
                <c:pt idx="0">
                  <c:v>0</c:v>
                </c:pt>
                <c:pt idx="1">
                  <c:v>0</c:v>
                </c:pt>
                <c:pt idx="2">
                  <c:v>0</c:v>
                </c:pt>
              </c:numCache>
            </c:numRef>
          </c:val>
          <c:extLst>
            <c:ext xmlns:c16="http://schemas.microsoft.com/office/drawing/2014/chart" uri="{C3380CC4-5D6E-409C-BE32-E72D297353CC}">
              <c16:uniqueId val="{00000000-A2C7-4B36-85FC-1DB5E1FDA91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A2C7-4B36-85FC-1DB5E1FDA91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A2C7-4B36-85FC-1DB5E1FDA91F}"/>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A2C7-4B36-85FC-1DB5E1FDA91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CE4-4E7D-9A0D-94D591F0557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CE4-4E7D-9A0D-94D591F0557C}"/>
            </c:ext>
          </c:extLst>
        </c:ser>
        <c:dLbls>
          <c:showLegendKey val="0"/>
          <c:showVal val="0"/>
          <c:showCatName val="0"/>
          <c:showSerName val="0"/>
          <c:showPercent val="0"/>
          <c:showBubbleSize val="0"/>
        </c:dLbls>
        <c:gapWidth val="150"/>
        <c:axId val="114044288"/>
        <c:axId val="114054272"/>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CE4-4E7D-9A0D-94D591F0557C}"/>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CE4-4E7D-9A0D-94D591F0557C}"/>
            </c:ext>
          </c:extLst>
        </c:ser>
        <c:dLbls>
          <c:showLegendKey val="0"/>
          <c:showVal val="0"/>
          <c:showCatName val="0"/>
          <c:showSerName val="0"/>
          <c:showPercent val="0"/>
          <c:showBubbleSize val="0"/>
        </c:dLbls>
        <c:marker val="1"/>
        <c:smooth val="0"/>
        <c:axId val="114044288"/>
        <c:axId val="114054272"/>
      </c:lineChart>
      <c:catAx>
        <c:axId val="114044288"/>
        <c:scaling>
          <c:orientation val="minMax"/>
        </c:scaling>
        <c:delete val="0"/>
        <c:axPos val="b"/>
        <c:numFmt formatCode="General" sourceLinked="1"/>
        <c:majorTickMark val="out"/>
        <c:minorTickMark val="none"/>
        <c:tickLblPos val="nextTo"/>
        <c:crossAx val="114054272"/>
        <c:crosses val="autoZero"/>
        <c:auto val="1"/>
        <c:lblAlgn val="ctr"/>
        <c:lblOffset val="100"/>
        <c:noMultiLvlLbl val="0"/>
      </c:catAx>
      <c:valAx>
        <c:axId val="114054272"/>
        <c:scaling>
          <c:orientation val="minMax"/>
        </c:scaling>
        <c:delete val="0"/>
        <c:axPos val="l"/>
        <c:majorGridlines/>
        <c:numFmt formatCode="0.0" sourceLinked="1"/>
        <c:majorTickMark val="out"/>
        <c:minorTickMark val="none"/>
        <c:tickLblPos val="nextTo"/>
        <c:crossAx val="1140442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9CF-4768-A2EB-49AF7C755DA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9CF-4768-A2EB-49AF7C755DAC}"/>
            </c:ext>
          </c:extLst>
        </c:ser>
        <c:dLbls>
          <c:showLegendKey val="0"/>
          <c:showVal val="0"/>
          <c:showCatName val="0"/>
          <c:showSerName val="0"/>
          <c:showPercent val="0"/>
          <c:showBubbleSize val="0"/>
        </c:dLbls>
        <c:gapWidth val="150"/>
        <c:axId val="113973504"/>
        <c:axId val="113979392"/>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E9CF-4768-A2EB-49AF7C755DAC}"/>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9CF-4768-A2EB-49AF7C755DAC}"/>
            </c:ext>
          </c:extLst>
        </c:ser>
        <c:dLbls>
          <c:showLegendKey val="0"/>
          <c:showVal val="0"/>
          <c:showCatName val="0"/>
          <c:showSerName val="0"/>
          <c:showPercent val="0"/>
          <c:showBubbleSize val="0"/>
        </c:dLbls>
        <c:marker val="1"/>
        <c:smooth val="0"/>
        <c:axId val="113973504"/>
        <c:axId val="113979392"/>
      </c:lineChart>
      <c:catAx>
        <c:axId val="113973504"/>
        <c:scaling>
          <c:orientation val="minMax"/>
        </c:scaling>
        <c:delete val="0"/>
        <c:axPos val="b"/>
        <c:numFmt formatCode="General" sourceLinked="1"/>
        <c:majorTickMark val="out"/>
        <c:minorTickMark val="none"/>
        <c:tickLblPos val="nextTo"/>
        <c:crossAx val="113979392"/>
        <c:crosses val="autoZero"/>
        <c:auto val="1"/>
        <c:lblAlgn val="ctr"/>
        <c:lblOffset val="100"/>
        <c:noMultiLvlLbl val="0"/>
      </c:catAx>
      <c:valAx>
        <c:axId val="113979392"/>
        <c:scaling>
          <c:orientation val="minMax"/>
          <c:max val="70"/>
          <c:min val="10"/>
        </c:scaling>
        <c:delete val="0"/>
        <c:axPos val="l"/>
        <c:majorGridlines/>
        <c:numFmt formatCode="0" sourceLinked="1"/>
        <c:majorTickMark val="out"/>
        <c:minorTickMark val="none"/>
        <c:tickLblPos val="nextTo"/>
        <c:crossAx val="113973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84B-47A9-BCC0-D9ED0A05887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84B-47A9-BCC0-D9ED0A05887D}"/>
            </c:ext>
          </c:extLst>
        </c:ser>
        <c:dLbls>
          <c:showLegendKey val="0"/>
          <c:showVal val="0"/>
          <c:showCatName val="0"/>
          <c:showSerName val="0"/>
          <c:showPercent val="0"/>
          <c:showBubbleSize val="0"/>
        </c:dLbls>
        <c:gapWidth val="150"/>
        <c:axId val="114013696"/>
        <c:axId val="114015232"/>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84B-47A9-BCC0-D9ED0A05887D}"/>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84B-47A9-BCC0-D9ED0A05887D}"/>
            </c:ext>
          </c:extLst>
        </c:ser>
        <c:dLbls>
          <c:showLegendKey val="0"/>
          <c:showVal val="0"/>
          <c:showCatName val="0"/>
          <c:showSerName val="0"/>
          <c:showPercent val="0"/>
          <c:showBubbleSize val="0"/>
        </c:dLbls>
        <c:marker val="1"/>
        <c:smooth val="0"/>
        <c:axId val="114013696"/>
        <c:axId val="114015232"/>
      </c:lineChart>
      <c:catAx>
        <c:axId val="114013696"/>
        <c:scaling>
          <c:orientation val="minMax"/>
        </c:scaling>
        <c:delete val="0"/>
        <c:axPos val="b"/>
        <c:numFmt formatCode="General" sourceLinked="1"/>
        <c:majorTickMark val="out"/>
        <c:minorTickMark val="none"/>
        <c:tickLblPos val="nextTo"/>
        <c:crossAx val="114015232"/>
        <c:crosses val="autoZero"/>
        <c:auto val="1"/>
        <c:lblAlgn val="ctr"/>
        <c:lblOffset val="100"/>
        <c:noMultiLvlLbl val="0"/>
      </c:catAx>
      <c:valAx>
        <c:axId val="114015232"/>
        <c:scaling>
          <c:orientation val="minMax"/>
          <c:max val="1"/>
        </c:scaling>
        <c:delete val="0"/>
        <c:axPos val="l"/>
        <c:majorGridlines/>
        <c:numFmt formatCode="0.0%" sourceLinked="1"/>
        <c:majorTickMark val="out"/>
        <c:minorTickMark val="none"/>
        <c:tickLblPos val="nextTo"/>
        <c:crossAx val="1140136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CCE-4749-AB79-4279032EE7E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CCE-4749-AB79-4279032EE7E8}"/>
            </c:ext>
          </c:extLst>
        </c:ser>
        <c:dLbls>
          <c:showLegendKey val="0"/>
          <c:showVal val="0"/>
          <c:showCatName val="0"/>
          <c:showSerName val="0"/>
          <c:showPercent val="0"/>
          <c:showBubbleSize val="0"/>
        </c:dLbls>
        <c:gapWidth val="150"/>
        <c:axId val="114176768"/>
        <c:axId val="114178304"/>
      </c:barChart>
      <c:lineChart>
        <c:grouping val="standard"/>
        <c:varyColors val="0"/>
        <c:ser>
          <c:idx val="2"/>
          <c:order val="2"/>
          <c:spPr>
            <a:ln w="22225">
              <a:solidFill>
                <a:srgbClr val="FF0000"/>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CCE-4749-AB79-4279032EE7E8}"/>
            </c:ext>
          </c:extLst>
        </c:ser>
        <c:ser>
          <c:idx val="3"/>
          <c:order val="3"/>
          <c:spPr>
            <a:ln w="22225">
              <a:solidFill>
                <a:schemeClr val="tx2">
                  <a:lumMod val="75000"/>
                </a:schemeClr>
              </a:solidFill>
              <a:prstDash val="dash"/>
            </a:ln>
          </c:spPr>
          <c:marker>
            <c:symbol val="none"/>
          </c:marker>
          <c:cat>
            <c:strRef>
              <c:f>'13'!$A$8:$H$8</c:f>
              <c:strCache>
                <c:ptCount val="8"/>
                <c:pt idx="0">
                  <c:v>Aug</c:v>
                </c:pt>
                <c:pt idx="1">
                  <c:v>Sep</c:v>
                </c:pt>
                <c:pt idx="2">
                  <c:v>Oct</c:v>
                </c:pt>
                <c:pt idx="3">
                  <c:v>Nov</c:v>
                </c:pt>
                <c:pt idx="4">
                  <c:v>Jan</c:v>
                </c:pt>
                <c:pt idx="5">
                  <c:v>Feb</c:v>
                </c:pt>
                <c:pt idx="6">
                  <c:v>Mar</c:v>
                </c:pt>
                <c:pt idx="7">
                  <c:v>Apr</c:v>
                </c:pt>
              </c:strCache>
            </c:strRef>
          </c:cat>
          <c:val>
            <c:numRef>
              <c:f>'13'!$A$37:$H$37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CCE-4749-AB79-4279032EE7E8}"/>
            </c:ext>
          </c:extLst>
        </c:ser>
        <c:dLbls>
          <c:showLegendKey val="0"/>
          <c:showVal val="0"/>
          <c:showCatName val="0"/>
          <c:showSerName val="0"/>
          <c:showPercent val="0"/>
          <c:showBubbleSize val="0"/>
        </c:dLbls>
        <c:marker val="1"/>
        <c:smooth val="0"/>
        <c:axId val="114176768"/>
        <c:axId val="114178304"/>
      </c:lineChart>
      <c:catAx>
        <c:axId val="114176768"/>
        <c:scaling>
          <c:orientation val="minMax"/>
        </c:scaling>
        <c:delete val="0"/>
        <c:axPos val="b"/>
        <c:numFmt formatCode="General" sourceLinked="1"/>
        <c:majorTickMark val="out"/>
        <c:minorTickMark val="none"/>
        <c:tickLblPos val="nextTo"/>
        <c:crossAx val="114178304"/>
        <c:crosses val="autoZero"/>
        <c:auto val="1"/>
        <c:lblAlgn val="ctr"/>
        <c:lblOffset val="100"/>
        <c:noMultiLvlLbl val="0"/>
      </c:catAx>
      <c:valAx>
        <c:axId val="114178304"/>
        <c:scaling>
          <c:orientation val="minMax"/>
          <c:max val="1"/>
        </c:scaling>
        <c:delete val="0"/>
        <c:axPos val="l"/>
        <c:majorGridlines/>
        <c:numFmt formatCode="0.0%" sourceLinked="1"/>
        <c:majorTickMark val="out"/>
        <c:minorTickMark val="none"/>
        <c:tickLblPos val="nextTo"/>
        <c:crossAx val="1141767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'13'!$J$34:$P$34</c:f>
              <c:strCache>
                <c:ptCount val="7"/>
                <c:pt idx="0">
                  <c:v>GP 1</c:v>
                </c:pt>
                <c:pt idx="1">
                  <c:v>GP 2</c:v>
                </c:pt>
                <c:pt idx="2">
                  <c:v>GP 3</c:v>
                </c:pt>
                <c:pt idx="3">
                  <c:v>GP 4</c:v>
                </c:pt>
                <c:pt idx="4">
                  <c:v>GP 5</c:v>
                </c:pt>
                <c:pt idx="5">
                  <c:v>GP 6</c:v>
                </c:pt>
                <c:pt idx="6">
                  <c:v>AVE</c:v>
                </c:pt>
              </c:strCache>
            </c:strRef>
          </c:cat>
          <c:val>
            <c:numRef>
              <c:f>'13'!$J$35:$P$35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170-4A99-BFA3-1D37EBD0E65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'13'!$J$34:$P$34</c:f>
              <c:strCache>
                <c:ptCount val="7"/>
                <c:pt idx="0">
                  <c:v>GP 1</c:v>
                </c:pt>
                <c:pt idx="1">
                  <c:v>GP 2</c:v>
                </c:pt>
                <c:pt idx="2">
                  <c:v>GP 3</c:v>
                </c:pt>
                <c:pt idx="3">
                  <c:v>GP 4</c:v>
                </c:pt>
                <c:pt idx="4">
                  <c:v>GP 5</c:v>
                </c:pt>
                <c:pt idx="5">
                  <c:v>GP 6</c:v>
                </c:pt>
                <c:pt idx="6">
                  <c:v>AVE</c:v>
                </c:pt>
              </c:strCache>
            </c:strRef>
          </c:cat>
          <c:val>
            <c:numRef>
              <c:f>'13'!$J$40:$P$40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E170-4A99-BFA3-1D37EBD0E652}"/>
            </c:ext>
          </c:extLst>
        </c:ser>
        <c:dLbls>
          <c:showLegendKey val="0"/>
          <c:showVal val="0"/>
          <c:showCatName val="0"/>
          <c:showSerName val="0"/>
          <c:showPercent val="0"/>
          <c:showBubbleSize val="0"/>
        </c:dLbls>
        <c:gapWidth val="150"/>
        <c:axId val="114216960"/>
        <c:axId val="114218496"/>
      </c:barChart>
      <c:lineChart>
        <c:grouping val="standard"/>
        <c:varyColors val="0"/>
        <c:ser>
          <c:idx val="2"/>
          <c:order val="2"/>
          <c:spPr>
            <a:ln w="22225">
              <a:solidFill>
                <a:srgbClr val="FF0000"/>
              </a:solidFill>
              <a:prstDash val="dash"/>
            </a:ln>
          </c:spPr>
          <c:marker>
            <c:symbol val="none"/>
          </c:marker>
          <c:cat>
            <c:strRef>
              <c:f>'13'!$J$34:$P$34</c:f>
              <c:strCache>
                <c:ptCount val="7"/>
                <c:pt idx="0">
                  <c:v>GP 1</c:v>
                </c:pt>
                <c:pt idx="1">
                  <c:v>GP 2</c:v>
                </c:pt>
                <c:pt idx="2">
                  <c:v>GP 3</c:v>
                </c:pt>
                <c:pt idx="3">
                  <c:v>GP 4</c:v>
                </c:pt>
                <c:pt idx="4">
                  <c:v>GP 5</c:v>
                </c:pt>
                <c:pt idx="5">
                  <c:v>GP 6</c:v>
                </c:pt>
                <c:pt idx="6">
                  <c:v>AVE</c:v>
                </c:pt>
              </c:strCache>
            </c:strRef>
          </c:cat>
          <c:val>
            <c:numRef>
              <c:f>'13'!$J$38:$P$38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E170-4A99-BFA3-1D37EBD0E652}"/>
            </c:ext>
          </c:extLst>
        </c:ser>
        <c:ser>
          <c:idx val="3"/>
          <c:order val="3"/>
          <c:spPr>
            <a:ln w="22225">
              <a:solidFill>
                <a:schemeClr val="tx2">
                  <a:lumMod val="75000"/>
                </a:schemeClr>
              </a:solidFill>
              <a:prstDash val="dash"/>
            </a:ln>
          </c:spPr>
          <c:marker>
            <c:symbol val="none"/>
          </c:marker>
          <c:cat>
            <c:strRef>
              <c:f>'13'!$J$34:$P$34</c:f>
              <c:strCache>
                <c:ptCount val="7"/>
                <c:pt idx="0">
                  <c:v>GP 1</c:v>
                </c:pt>
                <c:pt idx="1">
                  <c:v>GP 2</c:v>
                </c:pt>
                <c:pt idx="2">
                  <c:v>GP 3</c:v>
                </c:pt>
                <c:pt idx="3">
                  <c:v>GP 4</c:v>
                </c:pt>
                <c:pt idx="4">
                  <c:v>GP 5</c:v>
                </c:pt>
                <c:pt idx="5">
                  <c:v>GP 6</c:v>
                </c:pt>
                <c:pt idx="6">
                  <c:v>AVE</c:v>
                </c:pt>
              </c:strCache>
            </c:strRef>
          </c:cat>
          <c:val>
            <c:numRef>
              <c:f>'13'!$J$37:$P$37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E170-4A99-BFA3-1D37EBD0E652}"/>
            </c:ext>
          </c:extLst>
        </c:ser>
        <c:dLbls>
          <c:showLegendKey val="0"/>
          <c:showVal val="0"/>
          <c:showCatName val="0"/>
          <c:showSerName val="0"/>
          <c:showPercent val="0"/>
          <c:showBubbleSize val="0"/>
        </c:dLbls>
        <c:marker val="1"/>
        <c:smooth val="0"/>
        <c:axId val="114216960"/>
        <c:axId val="114218496"/>
      </c:lineChart>
      <c:catAx>
        <c:axId val="114216960"/>
        <c:scaling>
          <c:orientation val="minMax"/>
        </c:scaling>
        <c:delete val="0"/>
        <c:axPos val="b"/>
        <c:numFmt formatCode="General" sourceLinked="1"/>
        <c:majorTickMark val="out"/>
        <c:minorTickMark val="none"/>
        <c:tickLblPos val="nextTo"/>
        <c:crossAx val="114218496"/>
        <c:crosses val="autoZero"/>
        <c:auto val="1"/>
        <c:lblAlgn val="ctr"/>
        <c:lblOffset val="100"/>
        <c:noMultiLvlLbl val="0"/>
      </c:catAx>
      <c:valAx>
        <c:axId val="114218496"/>
        <c:scaling>
          <c:orientation val="minMax"/>
          <c:max val="1"/>
          <c:min val="0.4"/>
        </c:scaling>
        <c:delete val="0"/>
        <c:axPos val="l"/>
        <c:majorGridlines/>
        <c:numFmt formatCode="0%" sourceLinked="1"/>
        <c:majorTickMark val="out"/>
        <c:minorTickMark val="none"/>
        <c:tickLblPos val="nextTo"/>
        <c:crossAx val="1142169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'13'!$B$25:$D$25</c:f>
              <c:numCache>
                <c:formatCode>0</c:formatCode>
                <c:ptCount val="3"/>
                <c:pt idx="0">
                  <c:v>0</c:v>
                </c:pt>
                <c:pt idx="1">
                  <c:v>0</c:v>
                </c:pt>
                <c:pt idx="2">
                  <c:v>0</c:v>
                </c:pt>
              </c:numCache>
            </c:numRef>
          </c:val>
          <c:extLst>
            <c:ext xmlns:c16="http://schemas.microsoft.com/office/drawing/2014/chart" uri="{C3380CC4-5D6E-409C-BE32-E72D297353CC}">
              <c16:uniqueId val="{00000000-8C1D-4906-BE41-5CEE462DADFE}"/>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'13'!$B$26:$D$26</c:f>
              <c:numCache>
                <c:formatCode>0</c:formatCode>
                <c:ptCount val="3"/>
                <c:pt idx="0">
                  <c:v>0</c:v>
                </c:pt>
                <c:pt idx="1">
                  <c:v>0</c:v>
                </c:pt>
                <c:pt idx="2">
                  <c:v>0</c:v>
                </c:pt>
              </c:numCache>
            </c:numRef>
          </c:val>
          <c:extLst>
            <c:ext xmlns:c16="http://schemas.microsoft.com/office/drawing/2014/chart" uri="{C3380CC4-5D6E-409C-BE32-E72D297353CC}">
              <c16:uniqueId val="{00000001-8C1D-4906-BE41-5CEE462DADFE}"/>
            </c:ext>
          </c:extLst>
        </c:ser>
        <c:dLbls>
          <c:showLegendKey val="0"/>
          <c:showVal val="0"/>
          <c:showCatName val="0"/>
          <c:showSerName val="0"/>
          <c:showPercent val="0"/>
          <c:showBubbleSize val="0"/>
        </c:dLbls>
        <c:gapWidth val="150"/>
        <c:axId val="114142208"/>
        <c:axId val="11414809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'13'!$B$27:$D$27</c:f>
              <c:numCache>
                <c:formatCode>0</c:formatCode>
                <c:ptCount val="3"/>
                <c:pt idx="0">
                  <c:v>0</c:v>
                </c:pt>
                <c:pt idx="1">
                  <c:v>0</c:v>
                </c:pt>
                <c:pt idx="2">
                  <c:v>0</c:v>
                </c:pt>
              </c:numCache>
            </c:numRef>
          </c:val>
          <c:smooth val="0"/>
          <c:extLst>
            <c:ext xmlns:c16="http://schemas.microsoft.com/office/drawing/2014/chart" uri="{C3380CC4-5D6E-409C-BE32-E72D297353CC}">
              <c16:uniqueId val="{00000002-8C1D-4906-BE41-5CEE462DADFE}"/>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'13'!$B$28:$D$28</c:f>
              <c:numCache>
                <c:formatCode>0</c:formatCode>
                <c:ptCount val="3"/>
                <c:pt idx="0">
                  <c:v>0</c:v>
                </c:pt>
                <c:pt idx="1">
                  <c:v>0</c:v>
                </c:pt>
                <c:pt idx="2">
                  <c:v>0</c:v>
                </c:pt>
              </c:numCache>
            </c:numRef>
          </c:val>
          <c:smooth val="0"/>
          <c:extLst>
            <c:ext xmlns:c16="http://schemas.microsoft.com/office/drawing/2014/chart" uri="{C3380CC4-5D6E-409C-BE32-E72D297353CC}">
              <c16:uniqueId val="{00000003-8C1D-4906-BE41-5CEE462DADFE}"/>
            </c:ext>
          </c:extLst>
        </c:ser>
        <c:dLbls>
          <c:showLegendKey val="0"/>
          <c:showVal val="0"/>
          <c:showCatName val="0"/>
          <c:showSerName val="0"/>
          <c:showPercent val="0"/>
          <c:showBubbleSize val="0"/>
        </c:dLbls>
        <c:marker val="1"/>
        <c:smooth val="0"/>
        <c:axId val="114142208"/>
        <c:axId val="114148096"/>
      </c:lineChart>
      <c:catAx>
        <c:axId val="114142208"/>
        <c:scaling>
          <c:orientation val="minMax"/>
        </c:scaling>
        <c:delete val="0"/>
        <c:axPos val="b"/>
        <c:numFmt formatCode="General" sourceLinked="1"/>
        <c:majorTickMark val="out"/>
        <c:minorTickMark val="none"/>
        <c:tickLblPos val="nextTo"/>
        <c:crossAx val="114148096"/>
        <c:crosses val="autoZero"/>
        <c:auto val="1"/>
        <c:lblAlgn val="ctr"/>
        <c:lblOffset val="100"/>
        <c:noMultiLvlLbl val="0"/>
      </c:catAx>
      <c:valAx>
        <c:axId val="114148096"/>
        <c:scaling>
          <c:orientation val="minMax"/>
        </c:scaling>
        <c:delete val="0"/>
        <c:axPos val="l"/>
        <c:majorGridlines/>
        <c:numFmt formatCode="0" sourceLinked="1"/>
        <c:majorTickMark val="out"/>
        <c:minorTickMark val="none"/>
        <c:tickLblPos val="nextTo"/>
        <c:crossAx val="1141422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'13'!$K$25:$M$25</c:f>
              <c:numCache>
                <c:formatCode>0</c:formatCode>
                <c:ptCount val="3"/>
                <c:pt idx="0">
                  <c:v>0</c:v>
                </c:pt>
                <c:pt idx="1">
                  <c:v>0</c:v>
                </c:pt>
                <c:pt idx="2">
                  <c:v>0</c:v>
                </c:pt>
              </c:numCache>
            </c:numRef>
          </c:val>
          <c:extLst>
            <c:ext xmlns:c16="http://schemas.microsoft.com/office/drawing/2014/chart" uri="{C3380CC4-5D6E-409C-BE32-E72D297353CC}">
              <c16:uniqueId val="{00000000-6852-47A1-A9F6-BA5D0DAD643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6852-47A1-A9F6-BA5D0DAD6432}"/>
            </c:ext>
          </c:extLst>
        </c:ser>
        <c:dLbls>
          <c:showLegendKey val="0"/>
          <c:showVal val="0"/>
          <c:showCatName val="0"/>
          <c:showSerName val="0"/>
          <c:showPercent val="0"/>
          <c:showBubbleSize val="0"/>
        </c:dLbls>
        <c:gapWidth val="150"/>
        <c:axId val="114231552"/>
        <c:axId val="11424563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6852-47A1-A9F6-BA5D0DAD6432}"/>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'13'!$K$28:$M$28</c:f>
              <c:numCache>
                <c:formatCode>0</c:formatCode>
                <c:ptCount val="3"/>
                <c:pt idx="0">
                  <c:v>0</c:v>
                </c:pt>
                <c:pt idx="1">
                  <c:v>0</c:v>
                </c:pt>
                <c:pt idx="2">
                  <c:v>0</c:v>
                </c:pt>
              </c:numCache>
            </c:numRef>
          </c:val>
          <c:smooth val="0"/>
          <c:extLst>
            <c:ext xmlns:c16="http://schemas.microsoft.com/office/drawing/2014/chart" uri="{C3380CC4-5D6E-409C-BE32-E72D297353CC}">
              <c16:uniqueId val="{00000003-6852-47A1-A9F6-BA5D0DAD6432}"/>
            </c:ext>
          </c:extLst>
        </c:ser>
        <c:dLbls>
          <c:showLegendKey val="0"/>
          <c:showVal val="0"/>
          <c:showCatName val="0"/>
          <c:showSerName val="0"/>
          <c:showPercent val="0"/>
          <c:showBubbleSize val="0"/>
        </c:dLbls>
        <c:marker val="1"/>
        <c:smooth val="0"/>
        <c:axId val="114231552"/>
        <c:axId val="114245632"/>
      </c:lineChart>
      <c:catAx>
        <c:axId val="114231552"/>
        <c:scaling>
          <c:orientation val="minMax"/>
        </c:scaling>
        <c:delete val="0"/>
        <c:axPos val="b"/>
        <c:numFmt formatCode="General" sourceLinked="1"/>
        <c:majorTickMark val="out"/>
        <c:minorTickMark val="none"/>
        <c:tickLblPos val="nextTo"/>
        <c:crossAx val="114245632"/>
        <c:crosses val="autoZero"/>
        <c:auto val="1"/>
        <c:lblAlgn val="ctr"/>
        <c:lblOffset val="100"/>
        <c:noMultiLvlLbl val="0"/>
      </c:catAx>
      <c:valAx>
        <c:axId val="114245632"/>
        <c:scaling>
          <c:orientation val="minMax"/>
        </c:scaling>
        <c:delete val="0"/>
        <c:axPos val="l"/>
        <c:majorGridlines/>
        <c:numFmt formatCode="0" sourceLinked="1"/>
        <c:majorTickMark val="out"/>
        <c:minorTickMark val="none"/>
        <c:tickLblPos val="nextTo"/>
        <c:crossAx val="1142315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'13'!$T$12:$V$12</c:f>
              <c:numCache>
                <c:formatCode>0</c:formatCode>
                <c:ptCount val="3"/>
                <c:pt idx="0">
                  <c:v>0</c:v>
                </c:pt>
                <c:pt idx="1">
                  <c:v>0</c:v>
                </c:pt>
                <c:pt idx="2">
                  <c:v>0</c:v>
                </c:pt>
              </c:numCache>
            </c:numRef>
          </c:val>
          <c:extLst>
            <c:ext xmlns:c16="http://schemas.microsoft.com/office/drawing/2014/chart" uri="{C3380CC4-5D6E-409C-BE32-E72D297353CC}">
              <c16:uniqueId val="{00000000-5228-4ABD-871C-D80DDB60601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'13'!$T$13:$V$13</c:f>
              <c:numCache>
                <c:formatCode>0</c:formatCode>
                <c:ptCount val="3"/>
                <c:pt idx="0">
                  <c:v>0</c:v>
                </c:pt>
                <c:pt idx="1">
                  <c:v>0</c:v>
                </c:pt>
                <c:pt idx="2">
                  <c:v>0</c:v>
                </c:pt>
              </c:numCache>
            </c:numRef>
          </c:val>
          <c:extLst>
            <c:ext xmlns:c16="http://schemas.microsoft.com/office/drawing/2014/chart" uri="{C3380CC4-5D6E-409C-BE32-E72D297353CC}">
              <c16:uniqueId val="{00000001-5228-4ABD-871C-D80DDB606013}"/>
            </c:ext>
          </c:extLst>
        </c:ser>
        <c:dLbls>
          <c:showLegendKey val="0"/>
          <c:showVal val="0"/>
          <c:showCatName val="0"/>
          <c:showSerName val="0"/>
          <c:showPercent val="0"/>
          <c:showBubbleSize val="0"/>
        </c:dLbls>
        <c:gapWidth val="150"/>
        <c:axId val="114275840"/>
        <c:axId val="11427737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'13'!$T$14:$V$14</c:f>
              <c:numCache>
                <c:formatCode>0</c:formatCode>
                <c:ptCount val="3"/>
                <c:pt idx="0">
                  <c:v>0</c:v>
                </c:pt>
                <c:pt idx="1">
                  <c:v>0</c:v>
                </c:pt>
                <c:pt idx="2">
                  <c:v>0</c:v>
                </c:pt>
              </c:numCache>
            </c:numRef>
          </c:val>
          <c:smooth val="0"/>
          <c:extLst>
            <c:ext xmlns:c16="http://schemas.microsoft.com/office/drawing/2014/chart" uri="{C3380CC4-5D6E-409C-BE32-E72D297353CC}">
              <c16:uniqueId val="{00000002-5228-4ABD-871C-D80DDB60601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'13'!$T$15:$V$15</c:f>
              <c:numCache>
                <c:formatCode>0</c:formatCode>
                <c:ptCount val="3"/>
                <c:pt idx="0">
                  <c:v>0</c:v>
                </c:pt>
                <c:pt idx="1">
                  <c:v>0</c:v>
                </c:pt>
                <c:pt idx="2">
                  <c:v>0</c:v>
                </c:pt>
              </c:numCache>
            </c:numRef>
          </c:val>
          <c:smooth val="0"/>
          <c:extLst>
            <c:ext xmlns:c16="http://schemas.microsoft.com/office/drawing/2014/chart" uri="{C3380CC4-5D6E-409C-BE32-E72D297353CC}">
              <c16:uniqueId val="{00000003-5228-4ABD-871C-D80DDB606013}"/>
            </c:ext>
          </c:extLst>
        </c:ser>
        <c:dLbls>
          <c:showLegendKey val="0"/>
          <c:showVal val="0"/>
          <c:showCatName val="0"/>
          <c:showSerName val="0"/>
          <c:showPercent val="0"/>
          <c:showBubbleSize val="0"/>
        </c:dLbls>
        <c:marker val="1"/>
        <c:smooth val="0"/>
        <c:axId val="114275840"/>
        <c:axId val="114277376"/>
      </c:lineChart>
      <c:catAx>
        <c:axId val="114275840"/>
        <c:scaling>
          <c:orientation val="minMax"/>
        </c:scaling>
        <c:delete val="0"/>
        <c:axPos val="b"/>
        <c:numFmt formatCode="General" sourceLinked="1"/>
        <c:majorTickMark val="out"/>
        <c:minorTickMark val="none"/>
        <c:tickLblPos val="nextTo"/>
        <c:crossAx val="114277376"/>
        <c:crosses val="autoZero"/>
        <c:auto val="1"/>
        <c:lblAlgn val="ctr"/>
        <c:lblOffset val="100"/>
        <c:noMultiLvlLbl val="0"/>
      </c:catAx>
      <c:valAx>
        <c:axId val="114277376"/>
        <c:scaling>
          <c:orientation val="minMax"/>
        </c:scaling>
        <c:delete val="0"/>
        <c:axPos val="l"/>
        <c:majorGridlines/>
        <c:numFmt formatCode="0" sourceLinked="1"/>
        <c:majorTickMark val="out"/>
        <c:minorTickMark val="none"/>
        <c:tickLblPos val="nextTo"/>
        <c:crossAx val="11427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'13'!$T$38:$V$38</c:f>
              <c:numCache>
                <c:formatCode>0</c:formatCode>
                <c:ptCount val="3"/>
                <c:pt idx="0">
                  <c:v>0</c:v>
                </c:pt>
                <c:pt idx="1">
                  <c:v>0</c:v>
                </c:pt>
                <c:pt idx="2">
                  <c:v>0</c:v>
                </c:pt>
              </c:numCache>
            </c:numRef>
          </c:val>
          <c:extLst>
            <c:ext xmlns:c16="http://schemas.microsoft.com/office/drawing/2014/chart" uri="{C3380CC4-5D6E-409C-BE32-E72D297353CC}">
              <c16:uniqueId val="{00000000-CBD2-449F-A670-2683F540BBD9}"/>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BD2-449F-A670-2683F540BBD9}"/>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BD2-449F-A670-2683F540BBD9}"/>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BD2-449F-A670-2683F540BBD9}"/>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35-4CB9-BEB5-3306F3F9F9A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35-4CB9-BEB5-3306F3F9F9A2}"/>
            </c:ext>
          </c:extLst>
        </c:ser>
        <c:dLbls>
          <c:showLegendKey val="0"/>
          <c:showVal val="0"/>
          <c:showCatName val="0"/>
          <c:showSerName val="0"/>
          <c:showPercent val="0"/>
          <c:showBubbleSize val="0"/>
        </c:dLbls>
        <c:gapWidth val="150"/>
        <c:axId val="114444544"/>
        <c:axId val="114458624"/>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D35-4CB9-BEB5-3306F3F9F9A2}"/>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D35-4CB9-BEB5-3306F3F9F9A2}"/>
            </c:ext>
          </c:extLst>
        </c:ser>
        <c:dLbls>
          <c:showLegendKey val="0"/>
          <c:showVal val="0"/>
          <c:showCatName val="0"/>
          <c:showSerName val="0"/>
          <c:showPercent val="0"/>
          <c:showBubbleSize val="0"/>
        </c:dLbls>
        <c:marker val="1"/>
        <c:smooth val="0"/>
        <c:axId val="114444544"/>
        <c:axId val="114458624"/>
      </c:lineChart>
      <c:catAx>
        <c:axId val="114444544"/>
        <c:scaling>
          <c:orientation val="minMax"/>
        </c:scaling>
        <c:delete val="0"/>
        <c:axPos val="b"/>
        <c:numFmt formatCode="General" sourceLinked="1"/>
        <c:majorTickMark val="out"/>
        <c:minorTickMark val="none"/>
        <c:tickLblPos val="nextTo"/>
        <c:crossAx val="114458624"/>
        <c:crosses val="autoZero"/>
        <c:auto val="1"/>
        <c:lblAlgn val="ctr"/>
        <c:lblOffset val="100"/>
        <c:noMultiLvlLbl val="0"/>
      </c:catAx>
      <c:valAx>
        <c:axId val="114458624"/>
        <c:scaling>
          <c:orientation val="minMax"/>
        </c:scaling>
        <c:delete val="0"/>
        <c:axPos val="l"/>
        <c:majorGridlines/>
        <c:numFmt formatCode="0.0" sourceLinked="1"/>
        <c:majorTickMark val="out"/>
        <c:minorTickMark val="none"/>
        <c:tickLblPos val="nextTo"/>
        <c:crossAx val="1144445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E74-466B-995B-4C1F4FBE9DC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E74-466B-995B-4C1F4FBE9DCD}"/>
            </c:ext>
          </c:extLst>
        </c:ser>
        <c:dLbls>
          <c:showLegendKey val="0"/>
          <c:showVal val="0"/>
          <c:showCatName val="0"/>
          <c:showSerName val="0"/>
          <c:showPercent val="0"/>
          <c:showBubbleSize val="0"/>
        </c:dLbls>
        <c:gapWidth val="150"/>
        <c:axId val="114361856"/>
        <c:axId val="114363392"/>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AE74-466B-995B-4C1F4FBE9DCD}"/>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E74-466B-995B-4C1F4FBE9DCD}"/>
            </c:ext>
          </c:extLst>
        </c:ser>
        <c:dLbls>
          <c:showLegendKey val="0"/>
          <c:showVal val="0"/>
          <c:showCatName val="0"/>
          <c:showSerName val="0"/>
          <c:showPercent val="0"/>
          <c:showBubbleSize val="0"/>
        </c:dLbls>
        <c:marker val="1"/>
        <c:smooth val="0"/>
        <c:axId val="114361856"/>
        <c:axId val="114363392"/>
      </c:lineChart>
      <c:catAx>
        <c:axId val="114361856"/>
        <c:scaling>
          <c:orientation val="minMax"/>
        </c:scaling>
        <c:delete val="0"/>
        <c:axPos val="b"/>
        <c:numFmt formatCode="General" sourceLinked="1"/>
        <c:majorTickMark val="out"/>
        <c:minorTickMark val="none"/>
        <c:tickLblPos val="nextTo"/>
        <c:crossAx val="114363392"/>
        <c:crosses val="autoZero"/>
        <c:auto val="1"/>
        <c:lblAlgn val="ctr"/>
        <c:lblOffset val="100"/>
        <c:noMultiLvlLbl val="0"/>
      </c:catAx>
      <c:valAx>
        <c:axId val="114363392"/>
        <c:scaling>
          <c:orientation val="minMax"/>
          <c:max val="70"/>
          <c:min val="10"/>
        </c:scaling>
        <c:delete val="0"/>
        <c:axPos val="l"/>
        <c:majorGridlines/>
        <c:numFmt formatCode="0" sourceLinked="1"/>
        <c:majorTickMark val="out"/>
        <c:minorTickMark val="none"/>
        <c:tickLblPos val="nextTo"/>
        <c:crossAx val="1143618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0A4-45B5-A2E9-042B1F4743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0A4-45B5-A2E9-042B1F47439B}"/>
            </c:ext>
          </c:extLst>
        </c:ser>
        <c:dLbls>
          <c:showLegendKey val="0"/>
          <c:showVal val="0"/>
          <c:showCatName val="0"/>
          <c:showSerName val="0"/>
          <c:showPercent val="0"/>
          <c:showBubbleSize val="0"/>
        </c:dLbls>
        <c:gapWidth val="150"/>
        <c:axId val="114389760"/>
        <c:axId val="114391296"/>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0A4-45B5-A2E9-042B1F47439B}"/>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0A4-45B5-A2E9-042B1F47439B}"/>
            </c:ext>
          </c:extLst>
        </c:ser>
        <c:dLbls>
          <c:showLegendKey val="0"/>
          <c:showVal val="0"/>
          <c:showCatName val="0"/>
          <c:showSerName val="0"/>
          <c:showPercent val="0"/>
          <c:showBubbleSize val="0"/>
        </c:dLbls>
        <c:marker val="1"/>
        <c:smooth val="0"/>
        <c:axId val="114389760"/>
        <c:axId val="114391296"/>
      </c:lineChart>
      <c:catAx>
        <c:axId val="114389760"/>
        <c:scaling>
          <c:orientation val="minMax"/>
        </c:scaling>
        <c:delete val="0"/>
        <c:axPos val="b"/>
        <c:numFmt formatCode="General" sourceLinked="1"/>
        <c:majorTickMark val="out"/>
        <c:minorTickMark val="none"/>
        <c:tickLblPos val="nextTo"/>
        <c:crossAx val="114391296"/>
        <c:crosses val="autoZero"/>
        <c:auto val="1"/>
        <c:lblAlgn val="ctr"/>
        <c:lblOffset val="100"/>
        <c:noMultiLvlLbl val="0"/>
      </c:catAx>
      <c:valAx>
        <c:axId val="114391296"/>
        <c:scaling>
          <c:orientation val="minMax"/>
          <c:max val="1"/>
        </c:scaling>
        <c:delete val="0"/>
        <c:axPos val="l"/>
        <c:majorGridlines/>
        <c:numFmt formatCode="0.0%" sourceLinked="1"/>
        <c:majorTickMark val="out"/>
        <c:minorTickMark val="none"/>
        <c:tickLblPos val="nextTo"/>
        <c:crossAx val="114389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721-42D8-BCD7-52E6A2BB2E6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721-42D8-BCD7-52E6A2BB2E63}"/>
            </c:ext>
          </c:extLst>
        </c:ser>
        <c:dLbls>
          <c:showLegendKey val="0"/>
          <c:showVal val="0"/>
          <c:showCatName val="0"/>
          <c:showSerName val="0"/>
          <c:showPercent val="0"/>
          <c:showBubbleSize val="0"/>
        </c:dLbls>
        <c:gapWidth val="150"/>
        <c:axId val="114761728"/>
        <c:axId val="114763264"/>
      </c:barChart>
      <c:lineChart>
        <c:grouping val="standard"/>
        <c:varyColors val="0"/>
        <c:ser>
          <c:idx val="2"/>
          <c:order val="2"/>
          <c:spPr>
            <a:ln w="22225">
              <a:solidFill>
                <a:srgbClr val="FF0000"/>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721-42D8-BCD7-52E6A2BB2E63}"/>
            </c:ext>
          </c:extLst>
        </c:ser>
        <c:ser>
          <c:idx val="3"/>
          <c:order val="3"/>
          <c:spPr>
            <a:ln w="22225">
              <a:solidFill>
                <a:schemeClr val="tx2">
                  <a:lumMod val="75000"/>
                </a:schemeClr>
              </a:solidFill>
              <a:prstDash val="dash"/>
            </a:ln>
          </c:spPr>
          <c:marker>
            <c:symbol val="none"/>
          </c:marker>
          <c:cat>
            <c:strRef>
              <c:f>'14'!$A$8:$H$8</c:f>
              <c:strCache>
                <c:ptCount val="8"/>
                <c:pt idx="0">
                  <c:v>Aug</c:v>
                </c:pt>
                <c:pt idx="1">
                  <c:v>Sep</c:v>
                </c:pt>
                <c:pt idx="2">
                  <c:v>Oct</c:v>
                </c:pt>
                <c:pt idx="3">
                  <c:v>Nov</c:v>
                </c:pt>
                <c:pt idx="4">
                  <c:v>Jan</c:v>
                </c:pt>
                <c:pt idx="5">
                  <c:v>Feb</c:v>
                </c:pt>
                <c:pt idx="6">
                  <c:v>Mar</c:v>
                </c:pt>
                <c:pt idx="7">
                  <c:v>Apr</c:v>
                </c:pt>
              </c:strCache>
            </c:strRef>
          </c:cat>
          <c:val>
            <c:numRef>
              <c:f>'14'!$A$37:$H$37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21-42D8-BCD7-52E6A2BB2E63}"/>
            </c:ext>
          </c:extLst>
        </c:ser>
        <c:dLbls>
          <c:showLegendKey val="0"/>
          <c:showVal val="0"/>
          <c:showCatName val="0"/>
          <c:showSerName val="0"/>
          <c:showPercent val="0"/>
          <c:showBubbleSize val="0"/>
        </c:dLbls>
        <c:marker val="1"/>
        <c:smooth val="0"/>
        <c:axId val="114761728"/>
        <c:axId val="114763264"/>
      </c:lineChart>
      <c:catAx>
        <c:axId val="114761728"/>
        <c:scaling>
          <c:orientation val="minMax"/>
        </c:scaling>
        <c:delete val="0"/>
        <c:axPos val="b"/>
        <c:numFmt formatCode="General" sourceLinked="1"/>
        <c:majorTickMark val="out"/>
        <c:minorTickMark val="none"/>
        <c:tickLblPos val="nextTo"/>
        <c:crossAx val="114763264"/>
        <c:crosses val="autoZero"/>
        <c:auto val="1"/>
        <c:lblAlgn val="ctr"/>
        <c:lblOffset val="100"/>
        <c:noMultiLvlLbl val="0"/>
      </c:catAx>
      <c:valAx>
        <c:axId val="114763264"/>
        <c:scaling>
          <c:orientation val="minMax"/>
          <c:max val="1"/>
        </c:scaling>
        <c:delete val="0"/>
        <c:axPos val="l"/>
        <c:majorGridlines/>
        <c:numFmt formatCode="0.0%" sourceLinked="1"/>
        <c:majorTickMark val="out"/>
        <c:minorTickMark val="none"/>
        <c:tickLblPos val="nextTo"/>
        <c:crossAx val="11476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'14'!$J$34:$P$34</c:f>
              <c:strCache>
                <c:ptCount val="7"/>
                <c:pt idx="0">
                  <c:v>GP 1</c:v>
                </c:pt>
                <c:pt idx="1">
                  <c:v>GP 2</c:v>
                </c:pt>
                <c:pt idx="2">
                  <c:v>GP 3</c:v>
                </c:pt>
                <c:pt idx="3">
                  <c:v>GP 4</c:v>
                </c:pt>
                <c:pt idx="4">
                  <c:v>GP 5</c:v>
                </c:pt>
                <c:pt idx="5">
                  <c:v>GP 6</c:v>
                </c:pt>
                <c:pt idx="6">
                  <c:v>AVE</c:v>
                </c:pt>
              </c:strCache>
            </c:strRef>
          </c:cat>
          <c:val>
            <c:numRef>
              <c:f>'14'!$J$35:$P$35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420-4898-AF04-BB057665B72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'14'!$J$34:$P$34</c:f>
              <c:strCache>
                <c:ptCount val="7"/>
                <c:pt idx="0">
                  <c:v>GP 1</c:v>
                </c:pt>
                <c:pt idx="1">
                  <c:v>GP 2</c:v>
                </c:pt>
                <c:pt idx="2">
                  <c:v>GP 3</c:v>
                </c:pt>
                <c:pt idx="3">
                  <c:v>GP 4</c:v>
                </c:pt>
                <c:pt idx="4">
                  <c:v>GP 5</c:v>
                </c:pt>
                <c:pt idx="5">
                  <c:v>GP 6</c:v>
                </c:pt>
                <c:pt idx="6">
                  <c:v>AVE</c:v>
                </c:pt>
              </c:strCache>
            </c:strRef>
          </c:cat>
          <c:val>
            <c:numRef>
              <c:f>'14'!$J$40:$P$40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3420-4898-AF04-BB057665B729}"/>
            </c:ext>
          </c:extLst>
        </c:ser>
        <c:dLbls>
          <c:showLegendKey val="0"/>
          <c:showVal val="0"/>
          <c:showCatName val="0"/>
          <c:showSerName val="0"/>
          <c:showPercent val="0"/>
          <c:showBubbleSize val="0"/>
        </c:dLbls>
        <c:gapWidth val="150"/>
        <c:axId val="114801664"/>
        <c:axId val="114815744"/>
      </c:barChart>
      <c:lineChart>
        <c:grouping val="standard"/>
        <c:varyColors val="0"/>
        <c:ser>
          <c:idx val="2"/>
          <c:order val="2"/>
          <c:spPr>
            <a:ln w="22225">
              <a:solidFill>
                <a:srgbClr val="FF0000"/>
              </a:solidFill>
              <a:prstDash val="dash"/>
            </a:ln>
          </c:spPr>
          <c:marker>
            <c:symbol val="none"/>
          </c:marker>
          <c:cat>
            <c:strRef>
              <c:f>'14'!$J$34:$P$34</c:f>
              <c:strCache>
                <c:ptCount val="7"/>
                <c:pt idx="0">
                  <c:v>GP 1</c:v>
                </c:pt>
                <c:pt idx="1">
                  <c:v>GP 2</c:v>
                </c:pt>
                <c:pt idx="2">
                  <c:v>GP 3</c:v>
                </c:pt>
                <c:pt idx="3">
                  <c:v>GP 4</c:v>
                </c:pt>
                <c:pt idx="4">
                  <c:v>GP 5</c:v>
                </c:pt>
                <c:pt idx="5">
                  <c:v>GP 6</c:v>
                </c:pt>
                <c:pt idx="6">
                  <c:v>AVE</c:v>
                </c:pt>
              </c:strCache>
            </c:strRef>
          </c:cat>
          <c:val>
            <c:numRef>
              <c:f>'14'!$J$38:$P$38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3420-4898-AF04-BB057665B729}"/>
            </c:ext>
          </c:extLst>
        </c:ser>
        <c:ser>
          <c:idx val="3"/>
          <c:order val="3"/>
          <c:spPr>
            <a:ln w="22225">
              <a:solidFill>
                <a:schemeClr val="tx2">
                  <a:lumMod val="75000"/>
                </a:schemeClr>
              </a:solidFill>
              <a:prstDash val="dash"/>
            </a:ln>
          </c:spPr>
          <c:marker>
            <c:symbol val="none"/>
          </c:marker>
          <c:cat>
            <c:strRef>
              <c:f>'14'!$J$34:$P$34</c:f>
              <c:strCache>
                <c:ptCount val="7"/>
                <c:pt idx="0">
                  <c:v>GP 1</c:v>
                </c:pt>
                <c:pt idx="1">
                  <c:v>GP 2</c:v>
                </c:pt>
                <c:pt idx="2">
                  <c:v>GP 3</c:v>
                </c:pt>
                <c:pt idx="3">
                  <c:v>GP 4</c:v>
                </c:pt>
                <c:pt idx="4">
                  <c:v>GP 5</c:v>
                </c:pt>
                <c:pt idx="5">
                  <c:v>GP 6</c:v>
                </c:pt>
                <c:pt idx="6">
                  <c:v>AVE</c:v>
                </c:pt>
              </c:strCache>
            </c:strRef>
          </c:cat>
          <c:val>
            <c:numRef>
              <c:f>'14'!$J$37:$P$37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3420-4898-AF04-BB057665B729}"/>
            </c:ext>
          </c:extLst>
        </c:ser>
        <c:dLbls>
          <c:showLegendKey val="0"/>
          <c:showVal val="0"/>
          <c:showCatName val="0"/>
          <c:showSerName val="0"/>
          <c:showPercent val="0"/>
          <c:showBubbleSize val="0"/>
        </c:dLbls>
        <c:marker val="1"/>
        <c:smooth val="0"/>
        <c:axId val="114801664"/>
        <c:axId val="114815744"/>
      </c:lineChart>
      <c:catAx>
        <c:axId val="114801664"/>
        <c:scaling>
          <c:orientation val="minMax"/>
        </c:scaling>
        <c:delete val="0"/>
        <c:axPos val="b"/>
        <c:numFmt formatCode="General" sourceLinked="1"/>
        <c:majorTickMark val="out"/>
        <c:minorTickMark val="none"/>
        <c:tickLblPos val="nextTo"/>
        <c:crossAx val="114815744"/>
        <c:crosses val="autoZero"/>
        <c:auto val="1"/>
        <c:lblAlgn val="ctr"/>
        <c:lblOffset val="100"/>
        <c:noMultiLvlLbl val="0"/>
      </c:catAx>
      <c:valAx>
        <c:axId val="114815744"/>
        <c:scaling>
          <c:orientation val="minMax"/>
          <c:max val="1"/>
          <c:min val="0.4"/>
        </c:scaling>
        <c:delete val="0"/>
        <c:axPos val="l"/>
        <c:majorGridlines/>
        <c:numFmt formatCode="0%" sourceLinked="1"/>
        <c:majorTickMark val="out"/>
        <c:minorTickMark val="none"/>
        <c:tickLblPos val="nextTo"/>
        <c:crossAx val="1148016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'14'!$B$25:$D$25</c:f>
              <c:numCache>
                <c:formatCode>0</c:formatCode>
                <c:ptCount val="3"/>
                <c:pt idx="0">
                  <c:v>0</c:v>
                </c:pt>
                <c:pt idx="1">
                  <c:v>0</c:v>
                </c:pt>
                <c:pt idx="2">
                  <c:v>0</c:v>
                </c:pt>
              </c:numCache>
            </c:numRef>
          </c:val>
          <c:extLst>
            <c:ext xmlns:c16="http://schemas.microsoft.com/office/drawing/2014/chart" uri="{C3380CC4-5D6E-409C-BE32-E72D297353CC}">
              <c16:uniqueId val="{00000000-7765-4D21-84D7-280D37FD696B}"/>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'14'!$B$26:$D$26</c:f>
              <c:numCache>
                <c:formatCode>0</c:formatCode>
                <c:ptCount val="3"/>
                <c:pt idx="0">
                  <c:v>0</c:v>
                </c:pt>
                <c:pt idx="1">
                  <c:v>0</c:v>
                </c:pt>
                <c:pt idx="2">
                  <c:v>0</c:v>
                </c:pt>
              </c:numCache>
            </c:numRef>
          </c:val>
          <c:extLst>
            <c:ext xmlns:c16="http://schemas.microsoft.com/office/drawing/2014/chart" uri="{C3380CC4-5D6E-409C-BE32-E72D297353CC}">
              <c16:uniqueId val="{00000001-7765-4D21-84D7-280D37FD696B}"/>
            </c:ext>
          </c:extLst>
        </c:ser>
        <c:dLbls>
          <c:showLegendKey val="0"/>
          <c:showVal val="0"/>
          <c:showCatName val="0"/>
          <c:showSerName val="0"/>
          <c:showPercent val="0"/>
          <c:showBubbleSize val="0"/>
        </c:dLbls>
        <c:gapWidth val="150"/>
        <c:axId val="114854144"/>
        <c:axId val="11486412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'14'!$B$27:$D$27</c:f>
              <c:numCache>
                <c:formatCode>0</c:formatCode>
                <c:ptCount val="3"/>
                <c:pt idx="0">
                  <c:v>0</c:v>
                </c:pt>
                <c:pt idx="1">
                  <c:v>0</c:v>
                </c:pt>
                <c:pt idx="2">
                  <c:v>0</c:v>
                </c:pt>
              </c:numCache>
            </c:numRef>
          </c:val>
          <c:smooth val="0"/>
          <c:extLst>
            <c:ext xmlns:c16="http://schemas.microsoft.com/office/drawing/2014/chart" uri="{C3380CC4-5D6E-409C-BE32-E72D297353CC}">
              <c16:uniqueId val="{00000002-7765-4D21-84D7-280D37FD696B}"/>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'14'!$B$28:$D$28</c:f>
              <c:numCache>
                <c:formatCode>0</c:formatCode>
                <c:ptCount val="3"/>
                <c:pt idx="0">
                  <c:v>0</c:v>
                </c:pt>
                <c:pt idx="1">
                  <c:v>0</c:v>
                </c:pt>
                <c:pt idx="2">
                  <c:v>0</c:v>
                </c:pt>
              </c:numCache>
            </c:numRef>
          </c:val>
          <c:smooth val="0"/>
          <c:extLst>
            <c:ext xmlns:c16="http://schemas.microsoft.com/office/drawing/2014/chart" uri="{C3380CC4-5D6E-409C-BE32-E72D297353CC}">
              <c16:uniqueId val="{00000003-7765-4D21-84D7-280D37FD696B}"/>
            </c:ext>
          </c:extLst>
        </c:ser>
        <c:dLbls>
          <c:showLegendKey val="0"/>
          <c:showVal val="0"/>
          <c:showCatName val="0"/>
          <c:showSerName val="0"/>
          <c:showPercent val="0"/>
          <c:showBubbleSize val="0"/>
        </c:dLbls>
        <c:marker val="1"/>
        <c:smooth val="0"/>
        <c:axId val="114854144"/>
        <c:axId val="114864128"/>
      </c:lineChart>
      <c:catAx>
        <c:axId val="114854144"/>
        <c:scaling>
          <c:orientation val="minMax"/>
        </c:scaling>
        <c:delete val="0"/>
        <c:axPos val="b"/>
        <c:numFmt formatCode="General" sourceLinked="1"/>
        <c:majorTickMark val="out"/>
        <c:minorTickMark val="none"/>
        <c:tickLblPos val="nextTo"/>
        <c:crossAx val="114864128"/>
        <c:crosses val="autoZero"/>
        <c:auto val="1"/>
        <c:lblAlgn val="ctr"/>
        <c:lblOffset val="100"/>
        <c:noMultiLvlLbl val="0"/>
      </c:catAx>
      <c:valAx>
        <c:axId val="114864128"/>
        <c:scaling>
          <c:orientation val="minMax"/>
        </c:scaling>
        <c:delete val="0"/>
        <c:axPos val="l"/>
        <c:majorGridlines/>
        <c:numFmt formatCode="0" sourceLinked="1"/>
        <c:majorTickMark val="out"/>
        <c:minorTickMark val="none"/>
        <c:tickLblPos val="nextTo"/>
        <c:crossAx val="1148541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'14'!$K$25:$M$25</c:f>
              <c:numCache>
                <c:formatCode>0</c:formatCode>
                <c:ptCount val="3"/>
                <c:pt idx="0">
                  <c:v>0</c:v>
                </c:pt>
                <c:pt idx="1">
                  <c:v>0</c:v>
                </c:pt>
                <c:pt idx="2">
                  <c:v>0</c:v>
                </c:pt>
              </c:numCache>
            </c:numRef>
          </c:val>
          <c:extLst>
            <c:ext xmlns:c16="http://schemas.microsoft.com/office/drawing/2014/chart" uri="{C3380CC4-5D6E-409C-BE32-E72D297353CC}">
              <c16:uniqueId val="{00000000-FCA0-4C29-8597-0F90797BEA2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CA0-4C29-8597-0F90797BEA2A}"/>
            </c:ext>
          </c:extLst>
        </c:ser>
        <c:dLbls>
          <c:showLegendKey val="0"/>
          <c:showVal val="0"/>
          <c:showCatName val="0"/>
          <c:showSerName val="0"/>
          <c:showPercent val="0"/>
          <c:showBubbleSize val="0"/>
        </c:dLbls>
        <c:gapWidth val="150"/>
        <c:axId val="115033216"/>
        <c:axId val="1150347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CA0-4C29-8597-0F90797BEA2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'14'!$K$28:$M$28</c:f>
              <c:numCache>
                <c:formatCode>0</c:formatCode>
                <c:ptCount val="3"/>
                <c:pt idx="0">
                  <c:v>0</c:v>
                </c:pt>
                <c:pt idx="1">
                  <c:v>0</c:v>
                </c:pt>
                <c:pt idx="2">
                  <c:v>0</c:v>
                </c:pt>
              </c:numCache>
            </c:numRef>
          </c:val>
          <c:smooth val="0"/>
          <c:extLst>
            <c:ext xmlns:c16="http://schemas.microsoft.com/office/drawing/2014/chart" uri="{C3380CC4-5D6E-409C-BE32-E72D297353CC}">
              <c16:uniqueId val="{00000003-FCA0-4C29-8597-0F90797BEA2A}"/>
            </c:ext>
          </c:extLst>
        </c:ser>
        <c:dLbls>
          <c:showLegendKey val="0"/>
          <c:showVal val="0"/>
          <c:showCatName val="0"/>
          <c:showSerName val="0"/>
          <c:showPercent val="0"/>
          <c:showBubbleSize val="0"/>
        </c:dLbls>
        <c:marker val="1"/>
        <c:smooth val="0"/>
        <c:axId val="115033216"/>
        <c:axId val="115034752"/>
      </c:lineChart>
      <c:catAx>
        <c:axId val="115033216"/>
        <c:scaling>
          <c:orientation val="minMax"/>
        </c:scaling>
        <c:delete val="0"/>
        <c:axPos val="b"/>
        <c:numFmt formatCode="General" sourceLinked="1"/>
        <c:majorTickMark val="out"/>
        <c:minorTickMark val="none"/>
        <c:tickLblPos val="nextTo"/>
        <c:crossAx val="115034752"/>
        <c:crosses val="autoZero"/>
        <c:auto val="1"/>
        <c:lblAlgn val="ctr"/>
        <c:lblOffset val="100"/>
        <c:noMultiLvlLbl val="0"/>
      </c:catAx>
      <c:valAx>
        <c:axId val="115034752"/>
        <c:scaling>
          <c:orientation val="minMax"/>
        </c:scaling>
        <c:delete val="0"/>
        <c:axPos val="l"/>
        <c:majorGridlines/>
        <c:numFmt formatCode="0" sourceLinked="1"/>
        <c:majorTickMark val="out"/>
        <c:minorTickMark val="none"/>
        <c:tickLblPos val="nextTo"/>
        <c:crossAx val="115033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'14'!$T$12:$V$12</c:f>
              <c:numCache>
                <c:formatCode>0</c:formatCode>
                <c:ptCount val="3"/>
                <c:pt idx="0">
                  <c:v>0</c:v>
                </c:pt>
                <c:pt idx="1">
                  <c:v>0</c:v>
                </c:pt>
                <c:pt idx="2">
                  <c:v>0</c:v>
                </c:pt>
              </c:numCache>
            </c:numRef>
          </c:val>
          <c:extLst>
            <c:ext xmlns:c16="http://schemas.microsoft.com/office/drawing/2014/chart" uri="{C3380CC4-5D6E-409C-BE32-E72D297353CC}">
              <c16:uniqueId val="{00000000-C5DC-4E10-95A5-52369001BE3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'14'!$T$13:$V$13</c:f>
              <c:numCache>
                <c:formatCode>0</c:formatCode>
                <c:ptCount val="3"/>
                <c:pt idx="0">
                  <c:v>0</c:v>
                </c:pt>
                <c:pt idx="1">
                  <c:v>0</c:v>
                </c:pt>
                <c:pt idx="2">
                  <c:v>0</c:v>
                </c:pt>
              </c:numCache>
            </c:numRef>
          </c:val>
          <c:extLst>
            <c:ext xmlns:c16="http://schemas.microsoft.com/office/drawing/2014/chart" uri="{C3380CC4-5D6E-409C-BE32-E72D297353CC}">
              <c16:uniqueId val="{00000001-C5DC-4E10-95A5-52369001BE37}"/>
            </c:ext>
          </c:extLst>
        </c:ser>
        <c:dLbls>
          <c:showLegendKey val="0"/>
          <c:showVal val="0"/>
          <c:showCatName val="0"/>
          <c:showSerName val="0"/>
          <c:showPercent val="0"/>
          <c:showBubbleSize val="0"/>
        </c:dLbls>
        <c:gapWidth val="150"/>
        <c:axId val="115077504"/>
        <c:axId val="11507904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'14'!$T$14:$V$14</c:f>
              <c:numCache>
                <c:formatCode>0</c:formatCode>
                <c:ptCount val="3"/>
                <c:pt idx="0">
                  <c:v>0</c:v>
                </c:pt>
                <c:pt idx="1">
                  <c:v>0</c:v>
                </c:pt>
                <c:pt idx="2">
                  <c:v>0</c:v>
                </c:pt>
              </c:numCache>
            </c:numRef>
          </c:val>
          <c:smooth val="0"/>
          <c:extLst>
            <c:ext xmlns:c16="http://schemas.microsoft.com/office/drawing/2014/chart" uri="{C3380CC4-5D6E-409C-BE32-E72D297353CC}">
              <c16:uniqueId val="{00000002-C5DC-4E10-95A5-52369001BE3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'14'!$T$15:$V$15</c:f>
              <c:numCache>
                <c:formatCode>0</c:formatCode>
                <c:ptCount val="3"/>
                <c:pt idx="0">
                  <c:v>0</c:v>
                </c:pt>
                <c:pt idx="1">
                  <c:v>0</c:v>
                </c:pt>
                <c:pt idx="2">
                  <c:v>0</c:v>
                </c:pt>
              </c:numCache>
            </c:numRef>
          </c:val>
          <c:smooth val="0"/>
          <c:extLst>
            <c:ext xmlns:c16="http://schemas.microsoft.com/office/drawing/2014/chart" uri="{C3380CC4-5D6E-409C-BE32-E72D297353CC}">
              <c16:uniqueId val="{00000003-C5DC-4E10-95A5-52369001BE37}"/>
            </c:ext>
          </c:extLst>
        </c:ser>
        <c:dLbls>
          <c:showLegendKey val="0"/>
          <c:showVal val="0"/>
          <c:showCatName val="0"/>
          <c:showSerName val="0"/>
          <c:showPercent val="0"/>
          <c:showBubbleSize val="0"/>
        </c:dLbls>
        <c:marker val="1"/>
        <c:smooth val="0"/>
        <c:axId val="115077504"/>
        <c:axId val="115079040"/>
      </c:lineChart>
      <c:catAx>
        <c:axId val="115077504"/>
        <c:scaling>
          <c:orientation val="minMax"/>
        </c:scaling>
        <c:delete val="0"/>
        <c:axPos val="b"/>
        <c:numFmt formatCode="General" sourceLinked="1"/>
        <c:majorTickMark val="out"/>
        <c:minorTickMark val="none"/>
        <c:tickLblPos val="nextTo"/>
        <c:crossAx val="115079040"/>
        <c:crosses val="autoZero"/>
        <c:auto val="1"/>
        <c:lblAlgn val="ctr"/>
        <c:lblOffset val="100"/>
        <c:noMultiLvlLbl val="0"/>
      </c:catAx>
      <c:valAx>
        <c:axId val="115079040"/>
        <c:scaling>
          <c:orientation val="minMax"/>
        </c:scaling>
        <c:delete val="0"/>
        <c:axPos val="l"/>
        <c:majorGridlines/>
        <c:numFmt formatCode="0" sourceLinked="1"/>
        <c:majorTickMark val="out"/>
        <c:minorTickMark val="none"/>
        <c:tickLblPos val="nextTo"/>
        <c:crossAx val="115077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'14'!$T$38:$V$38</c:f>
              <c:numCache>
                <c:formatCode>0</c:formatCode>
                <c:ptCount val="3"/>
                <c:pt idx="0">
                  <c:v>0</c:v>
                </c:pt>
                <c:pt idx="1">
                  <c:v>0</c:v>
                </c:pt>
                <c:pt idx="2">
                  <c:v>0</c:v>
                </c:pt>
              </c:numCache>
            </c:numRef>
          </c:val>
          <c:extLst>
            <c:ext xmlns:c16="http://schemas.microsoft.com/office/drawing/2014/chart" uri="{C3380CC4-5D6E-409C-BE32-E72D297353CC}">
              <c16:uniqueId val="{00000000-1B73-495B-AE65-C31DFA5368A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B73-495B-AE65-C31DFA5368A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B73-495B-AE65-C31DFA5368A5}"/>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B73-495B-AE65-C31DFA5368A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45C-4925-94BC-92FC737776F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45C-4925-94BC-92FC737776F7}"/>
            </c:ext>
          </c:extLst>
        </c:ser>
        <c:dLbls>
          <c:showLegendKey val="0"/>
          <c:showVal val="0"/>
          <c:showCatName val="0"/>
          <c:showSerName val="0"/>
          <c:showPercent val="0"/>
          <c:showBubbleSize val="0"/>
        </c:dLbls>
        <c:gapWidth val="150"/>
        <c:axId val="115266688"/>
        <c:axId val="115268224"/>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45C-4925-94BC-92FC737776F7}"/>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45C-4925-94BC-92FC737776F7}"/>
            </c:ext>
          </c:extLst>
        </c:ser>
        <c:dLbls>
          <c:showLegendKey val="0"/>
          <c:showVal val="0"/>
          <c:showCatName val="0"/>
          <c:showSerName val="0"/>
          <c:showPercent val="0"/>
          <c:showBubbleSize val="0"/>
        </c:dLbls>
        <c:marker val="1"/>
        <c:smooth val="0"/>
        <c:axId val="115266688"/>
        <c:axId val="115268224"/>
      </c:lineChart>
      <c:catAx>
        <c:axId val="115266688"/>
        <c:scaling>
          <c:orientation val="minMax"/>
        </c:scaling>
        <c:delete val="0"/>
        <c:axPos val="b"/>
        <c:numFmt formatCode="General" sourceLinked="1"/>
        <c:majorTickMark val="out"/>
        <c:minorTickMark val="none"/>
        <c:tickLblPos val="nextTo"/>
        <c:crossAx val="115268224"/>
        <c:crosses val="autoZero"/>
        <c:auto val="1"/>
        <c:lblAlgn val="ctr"/>
        <c:lblOffset val="100"/>
        <c:noMultiLvlLbl val="0"/>
      </c:catAx>
      <c:valAx>
        <c:axId val="115268224"/>
        <c:scaling>
          <c:orientation val="minMax"/>
        </c:scaling>
        <c:delete val="0"/>
        <c:axPos val="l"/>
        <c:majorGridlines/>
        <c:numFmt formatCode="0.0" sourceLinked="1"/>
        <c:majorTickMark val="out"/>
        <c:minorTickMark val="none"/>
        <c:tickLblPos val="nextTo"/>
        <c:crossAx val="1152666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F62-4F89-A096-119AB15DD89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F62-4F89-A096-119AB15DD89B}"/>
            </c:ext>
          </c:extLst>
        </c:ser>
        <c:dLbls>
          <c:showLegendKey val="0"/>
          <c:showVal val="0"/>
          <c:showCatName val="0"/>
          <c:showSerName val="0"/>
          <c:showPercent val="0"/>
          <c:showBubbleSize val="0"/>
        </c:dLbls>
        <c:gapWidth val="150"/>
        <c:axId val="115163520"/>
        <c:axId val="115165056"/>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F62-4F89-A096-119AB15DD89B}"/>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F62-4F89-A096-119AB15DD89B}"/>
            </c:ext>
          </c:extLst>
        </c:ser>
        <c:dLbls>
          <c:showLegendKey val="0"/>
          <c:showVal val="0"/>
          <c:showCatName val="0"/>
          <c:showSerName val="0"/>
          <c:showPercent val="0"/>
          <c:showBubbleSize val="0"/>
        </c:dLbls>
        <c:marker val="1"/>
        <c:smooth val="0"/>
        <c:axId val="115163520"/>
        <c:axId val="115165056"/>
      </c:lineChart>
      <c:catAx>
        <c:axId val="115163520"/>
        <c:scaling>
          <c:orientation val="minMax"/>
        </c:scaling>
        <c:delete val="0"/>
        <c:axPos val="b"/>
        <c:numFmt formatCode="General" sourceLinked="1"/>
        <c:majorTickMark val="out"/>
        <c:minorTickMark val="none"/>
        <c:tickLblPos val="nextTo"/>
        <c:crossAx val="115165056"/>
        <c:crosses val="autoZero"/>
        <c:auto val="1"/>
        <c:lblAlgn val="ctr"/>
        <c:lblOffset val="100"/>
        <c:noMultiLvlLbl val="0"/>
      </c:catAx>
      <c:valAx>
        <c:axId val="115165056"/>
        <c:scaling>
          <c:orientation val="minMax"/>
          <c:max val="70"/>
          <c:min val="10"/>
        </c:scaling>
        <c:delete val="0"/>
        <c:axPos val="l"/>
        <c:majorGridlines/>
        <c:numFmt formatCode="0" sourceLinked="1"/>
        <c:majorTickMark val="out"/>
        <c:minorTickMark val="none"/>
        <c:tickLblPos val="nextTo"/>
        <c:crossAx val="1151635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142-44B6-994D-7ACD871575E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142-44B6-994D-7ACD871575E8}"/>
            </c:ext>
          </c:extLst>
        </c:ser>
        <c:dLbls>
          <c:showLegendKey val="0"/>
          <c:showVal val="0"/>
          <c:showCatName val="0"/>
          <c:showSerName val="0"/>
          <c:showPercent val="0"/>
          <c:showBubbleSize val="0"/>
        </c:dLbls>
        <c:gapWidth val="150"/>
        <c:axId val="115203456"/>
        <c:axId val="115205248"/>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142-44B6-994D-7ACD871575E8}"/>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142-44B6-994D-7ACD871575E8}"/>
            </c:ext>
          </c:extLst>
        </c:ser>
        <c:dLbls>
          <c:showLegendKey val="0"/>
          <c:showVal val="0"/>
          <c:showCatName val="0"/>
          <c:showSerName val="0"/>
          <c:showPercent val="0"/>
          <c:showBubbleSize val="0"/>
        </c:dLbls>
        <c:marker val="1"/>
        <c:smooth val="0"/>
        <c:axId val="115203456"/>
        <c:axId val="115205248"/>
      </c:lineChart>
      <c:catAx>
        <c:axId val="115203456"/>
        <c:scaling>
          <c:orientation val="minMax"/>
        </c:scaling>
        <c:delete val="0"/>
        <c:axPos val="b"/>
        <c:numFmt formatCode="General" sourceLinked="1"/>
        <c:majorTickMark val="out"/>
        <c:minorTickMark val="none"/>
        <c:tickLblPos val="nextTo"/>
        <c:crossAx val="115205248"/>
        <c:crosses val="autoZero"/>
        <c:auto val="1"/>
        <c:lblAlgn val="ctr"/>
        <c:lblOffset val="100"/>
        <c:noMultiLvlLbl val="0"/>
      </c:catAx>
      <c:valAx>
        <c:axId val="115205248"/>
        <c:scaling>
          <c:orientation val="minMax"/>
          <c:max val="1"/>
        </c:scaling>
        <c:delete val="0"/>
        <c:axPos val="l"/>
        <c:majorGridlines/>
        <c:numFmt formatCode="0.0%" sourceLinked="1"/>
        <c:majorTickMark val="out"/>
        <c:minorTickMark val="none"/>
        <c:tickLblPos val="nextTo"/>
        <c:crossAx val="115203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D7D-4AB0-A76B-2255FAEB9C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D7D-4AB0-A76B-2255FAEB9CB4}"/>
            </c:ext>
          </c:extLst>
        </c:ser>
        <c:dLbls>
          <c:showLegendKey val="0"/>
          <c:showVal val="0"/>
          <c:showCatName val="0"/>
          <c:showSerName val="0"/>
          <c:showPercent val="0"/>
          <c:showBubbleSize val="0"/>
        </c:dLbls>
        <c:gapWidth val="150"/>
        <c:axId val="115317376"/>
        <c:axId val="115331456"/>
      </c:barChart>
      <c:lineChart>
        <c:grouping val="standard"/>
        <c:varyColors val="0"/>
        <c:ser>
          <c:idx val="2"/>
          <c:order val="2"/>
          <c:spPr>
            <a:ln w="22225">
              <a:solidFill>
                <a:srgbClr val="FF0000"/>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ED7D-4AB0-A76B-2255FAEB9CB4}"/>
            </c:ext>
          </c:extLst>
        </c:ser>
        <c:ser>
          <c:idx val="3"/>
          <c:order val="3"/>
          <c:spPr>
            <a:ln w="22225">
              <a:solidFill>
                <a:schemeClr val="tx2">
                  <a:lumMod val="75000"/>
                </a:schemeClr>
              </a:solidFill>
              <a:prstDash val="dash"/>
            </a:ln>
          </c:spPr>
          <c:marker>
            <c:symbol val="none"/>
          </c:marker>
          <c:cat>
            <c:strRef>
              <c:f>'15'!$A$8:$H$8</c:f>
              <c:strCache>
                <c:ptCount val="8"/>
                <c:pt idx="0">
                  <c:v>Aug</c:v>
                </c:pt>
                <c:pt idx="1">
                  <c:v>Sep</c:v>
                </c:pt>
                <c:pt idx="2">
                  <c:v>Oct</c:v>
                </c:pt>
                <c:pt idx="3">
                  <c:v>Nov</c:v>
                </c:pt>
                <c:pt idx="4">
                  <c:v>Jan</c:v>
                </c:pt>
                <c:pt idx="5">
                  <c:v>Feb</c:v>
                </c:pt>
                <c:pt idx="6">
                  <c:v>Mar</c:v>
                </c:pt>
                <c:pt idx="7">
                  <c:v>Apr</c:v>
                </c:pt>
              </c:strCache>
            </c:strRef>
          </c:cat>
          <c:val>
            <c:numRef>
              <c:f>'15'!$A$37:$H$37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D7D-4AB0-A76B-2255FAEB9CB4}"/>
            </c:ext>
          </c:extLst>
        </c:ser>
        <c:dLbls>
          <c:showLegendKey val="0"/>
          <c:showVal val="0"/>
          <c:showCatName val="0"/>
          <c:showSerName val="0"/>
          <c:showPercent val="0"/>
          <c:showBubbleSize val="0"/>
        </c:dLbls>
        <c:marker val="1"/>
        <c:smooth val="0"/>
        <c:axId val="115317376"/>
        <c:axId val="115331456"/>
      </c:lineChart>
      <c:catAx>
        <c:axId val="115317376"/>
        <c:scaling>
          <c:orientation val="minMax"/>
        </c:scaling>
        <c:delete val="0"/>
        <c:axPos val="b"/>
        <c:numFmt formatCode="General" sourceLinked="1"/>
        <c:majorTickMark val="out"/>
        <c:minorTickMark val="none"/>
        <c:tickLblPos val="nextTo"/>
        <c:crossAx val="115331456"/>
        <c:crosses val="autoZero"/>
        <c:auto val="1"/>
        <c:lblAlgn val="ctr"/>
        <c:lblOffset val="100"/>
        <c:noMultiLvlLbl val="0"/>
      </c:catAx>
      <c:valAx>
        <c:axId val="115331456"/>
        <c:scaling>
          <c:orientation val="minMax"/>
          <c:max val="1"/>
        </c:scaling>
        <c:delete val="0"/>
        <c:axPos val="l"/>
        <c:majorGridlines/>
        <c:numFmt formatCode="0.0%" sourceLinked="1"/>
        <c:majorTickMark val="out"/>
        <c:minorTickMark val="none"/>
        <c:tickLblPos val="nextTo"/>
        <c:crossAx val="1153173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'15'!$J$34:$P$34</c:f>
              <c:strCache>
                <c:ptCount val="7"/>
                <c:pt idx="0">
                  <c:v>GP 1</c:v>
                </c:pt>
                <c:pt idx="1">
                  <c:v>GP 2</c:v>
                </c:pt>
                <c:pt idx="2">
                  <c:v>GP 3</c:v>
                </c:pt>
                <c:pt idx="3">
                  <c:v>GP 4</c:v>
                </c:pt>
                <c:pt idx="4">
                  <c:v>GP 5</c:v>
                </c:pt>
                <c:pt idx="5">
                  <c:v>GP 6</c:v>
                </c:pt>
                <c:pt idx="6">
                  <c:v>AVE</c:v>
                </c:pt>
              </c:strCache>
            </c:strRef>
          </c:cat>
          <c:val>
            <c:numRef>
              <c:f>'15'!$J$35:$P$35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1C3-4FE6-8D8B-340443706FA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'15'!$J$34:$P$34</c:f>
              <c:strCache>
                <c:ptCount val="7"/>
                <c:pt idx="0">
                  <c:v>GP 1</c:v>
                </c:pt>
                <c:pt idx="1">
                  <c:v>GP 2</c:v>
                </c:pt>
                <c:pt idx="2">
                  <c:v>GP 3</c:v>
                </c:pt>
                <c:pt idx="3">
                  <c:v>GP 4</c:v>
                </c:pt>
                <c:pt idx="4">
                  <c:v>GP 5</c:v>
                </c:pt>
                <c:pt idx="5">
                  <c:v>GP 6</c:v>
                </c:pt>
                <c:pt idx="6">
                  <c:v>AVE</c:v>
                </c:pt>
              </c:strCache>
            </c:strRef>
          </c:cat>
          <c:val>
            <c:numRef>
              <c:f>'15'!$J$40:$P$40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1C3-4FE6-8D8B-340443706FAB}"/>
            </c:ext>
          </c:extLst>
        </c:ser>
        <c:dLbls>
          <c:showLegendKey val="0"/>
          <c:showVal val="0"/>
          <c:showCatName val="0"/>
          <c:showSerName val="0"/>
          <c:showPercent val="0"/>
          <c:showBubbleSize val="0"/>
        </c:dLbls>
        <c:gapWidth val="150"/>
        <c:axId val="115423104"/>
        <c:axId val="115424640"/>
      </c:barChart>
      <c:lineChart>
        <c:grouping val="standard"/>
        <c:varyColors val="0"/>
        <c:ser>
          <c:idx val="2"/>
          <c:order val="2"/>
          <c:spPr>
            <a:ln w="22225">
              <a:solidFill>
                <a:srgbClr val="FF0000"/>
              </a:solidFill>
              <a:prstDash val="dash"/>
            </a:ln>
          </c:spPr>
          <c:marker>
            <c:symbol val="none"/>
          </c:marker>
          <c:cat>
            <c:strRef>
              <c:f>'15'!$J$34:$P$34</c:f>
              <c:strCache>
                <c:ptCount val="7"/>
                <c:pt idx="0">
                  <c:v>GP 1</c:v>
                </c:pt>
                <c:pt idx="1">
                  <c:v>GP 2</c:v>
                </c:pt>
                <c:pt idx="2">
                  <c:v>GP 3</c:v>
                </c:pt>
                <c:pt idx="3">
                  <c:v>GP 4</c:v>
                </c:pt>
                <c:pt idx="4">
                  <c:v>GP 5</c:v>
                </c:pt>
                <c:pt idx="5">
                  <c:v>GP 6</c:v>
                </c:pt>
                <c:pt idx="6">
                  <c:v>AVE</c:v>
                </c:pt>
              </c:strCache>
            </c:strRef>
          </c:cat>
          <c:val>
            <c:numRef>
              <c:f>'15'!$J$38:$P$38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1C3-4FE6-8D8B-340443706FAB}"/>
            </c:ext>
          </c:extLst>
        </c:ser>
        <c:ser>
          <c:idx val="3"/>
          <c:order val="3"/>
          <c:spPr>
            <a:ln w="22225">
              <a:solidFill>
                <a:schemeClr val="tx2">
                  <a:lumMod val="75000"/>
                </a:schemeClr>
              </a:solidFill>
              <a:prstDash val="dash"/>
            </a:ln>
          </c:spPr>
          <c:marker>
            <c:symbol val="none"/>
          </c:marker>
          <c:cat>
            <c:strRef>
              <c:f>'15'!$J$34:$P$34</c:f>
              <c:strCache>
                <c:ptCount val="7"/>
                <c:pt idx="0">
                  <c:v>GP 1</c:v>
                </c:pt>
                <c:pt idx="1">
                  <c:v>GP 2</c:v>
                </c:pt>
                <c:pt idx="2">
                  <c:v>GP 3</c:v>
                </c:pt>
                <c:pt idx="3">
                  <c:v>GP 4</c:v>
                </c:pt>
                <c:pt idx="4">
                  <c:v>GP 5</c:v>
                </c:pt>
                <c:pt idx="5">
                  <c:v>GP 6</c:v>
                </c:pt>
                <c:pt idx="6">
                  <c:v>AVE</c:v>
                </c:pt>
              </c:strCache>
            </c:strRef>
          </c:cat>
          <c:val>
            <c:numRef>
              <c:f>'15'!$J$37:$P$37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1C3-4FE6-8D8B-340443706FAB}"/>
            </c:ext>
          </c:extLst>
        </c:ser>
        <c:dLbls>
          <c:showLegendKey val="0"/>
          <c:showVal val="0"/>
          <c:showCatName val="0"/>
          <c:showSerName val="0"/>
          <c:showPercent val="0"/>
          <c:showBubbleSize val="0"/>
        </c:dLbls>
        <c:marker val="1"/>
        <c:smooth val="0"/>
        <c:axId val="115423104"/>
        <c:axId val="115424640"/>
      </c:lineChart>
      <c:catAx>
        <c:axId val="115423104"/>
        <c:scaling>
          <c:orientation val="minMax"/>
        </c:scaling>
        <c:delete val="0"/>
        <c:axPos val="b"/>
        <c:numFmt formatCode="General" sourceLinked="1"/>
        <c:majorTickMark val="out"/>
        <c:minorTickMark val="none"/>
        <c:tickLblPos val="nextTo"/>
        <c:crossAx val="115424640"/>
        <c:crosses val="autoZero"/>
        <c:auto val="1"/>
        <c:lblAlgn val="ctr"/>
        <c:lblOffset val="100"/>
        <c:noMultiLvlLbl val="0"/>
      </c:catAx>
      <c:valAx>
        <c:axId val="115424640"/>
        <c:scaling>
          <c:orientation val="minMax"/>
          <c:max val="1"/>
          <c:min val="0.4"/>
        </c:scaling>
        <c:delete val="0"/>
        <c:axPos val="l"/>
        <c:majorGridlines/>
        <c:numFmt formatCode="0%" sourceLinked="1"/>
        <c:majorTickMark val="out"/>
        <c:minorTickMark val="none"/>
        <c:tickLblPos val="nextTo"/>
        <c:crossAx val="1154231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'15'!$B$25:$D$25</c:f>
              <c:numCache>
                <c:formatCode>0</c:formatCode>
                <c:ptCount val="3"/>
                <c:pt idx="0">
                  <c:v>0</c:v>
                </c:pt>
                <c:pt idx="1">
                  <c:v>0</c:v>
                </c:pt>
                <c:pt idx="2">
                  <c:v>0</c:v>
                </c:pt>
              </c:numCache>
            </c:numRef>
          </c:val>
          <c:extLst>
            <c:ext xmlns:c16="http://schemas.microsoft.com/office/drawing/2014/chart" uri="{C3380CC4-5D6E-409C-BE32-E72D297353CC}">
              <c16:uniqueId val="{00000000-3B7E-462E-8435-ACF6A15A83E5}"/>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'15'!$B$26:$D$26</c:f>
              <c:numCache>
                <c:formatCode>0</c:formatCode>
                <c:ptCount val="3"/>
                <c:pt idx="0">
                  <c:v>0</c:v>
                </c:pt>
                <c:pt idx="1">
                  <c:v>0</c:v>
                </c:pt>
                <c:pt idx="2">
                  <c:v>0</c:v>
                </c:pt>
              </c:numCache>
            </c:numRef>
          </c:val>
          <c:extLst>
            <c:ext xmlns:c16="http://schemas.microsoft.com/office/drawing/2014/chart" uri="{C3380CC4-5D6E-409C-BE32-E72D297353CC}">
              <c16:uniqueId val="{00000001-3B7E-462E-8435-ACF6A15A83E5}"/>
            </c:ext>
          </c:extLst>
        </c:ser>
        <c:dLbls>
          <c:showLegendKey val="0"/>
          <c:showVal val="0"/>
          <c:showCatName val="0"/>
          <c:showSerName val="0"/>
          <c:showPercent val="0"/>
          <c:showBubbleSize val="0"/>
        </c:dLbls>
        <c:gapWidth val="150"/>
        <c:axId val="115471488"/>
        <c:axId val="11547302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'15'!$B$27:$D$27</c:f>
              <c:numCache>
                <c:formatCode>0</c:formatCode>
                <c:ptCount val="3"/>
                <c:pt idx="0">
                  <c:v>0</c:v>
                </c:pt>
                <c:pt idx="1">
                  <c:v>0</c:v>
                </c:pt>
                <c:pt idx="2">
                  <c:v>0</c:v>
                </c:pt>
              </c:numCache>
            </c:numRef>
          </c:val>
          <c:smooth val="0"/>
          <c:extLst>
            <c:ext xmlns:c16="http://schemas.microsoft.com/office/drawing/2014/chart" uri="{C3380CC4-5D6E-409C-BE32-E72D297353CC}">
              <c16:uniqueId val="{00000002-3B7E-462E-8435-ACF6A15A83E5}"/>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'15'!$B$28:$D$28</c:f>
              <c:numCache>
                <c:formatCode>0</c:formatCode>
                <c:ptCount val="3"/>
                <c:pt idx="0">
                  <c:v>0</c:v>
                </c:pt>
                <c:pt idx="1">
                  <c:v>0</c:v>
                </c:pt>
                <c:pt idx="2">
                  <c:v>0</c:v>
                </c:pt>
              </c:numCache>
            </c:numRef>
          </c:val>
          <c:smooth val="0"/>
          <c:extLst>
            <c:ext xmlns:c16="http://schemas.microsoft.com/office/drawing/2014/chart" uri="{C3380CC4-5D6E-409C-BE32-E72D297353CC}">
              <c16:uniqueId val="{00000003-3B7E-462E-8435-ACF6A15A83E5}"/>
            </c:ext>
          </c:extLst>
        </c:ser>
        <c:dLbls>
          <c:showLegendKey val="0"/>
          <c:showVal val="0"/>
          <c:showCatName val="0"/>
          <c:showSerName val="0"/>
          <c:showPercent val="0"/>
          <c:showBubbleSize val="0"/>
        </c:dLbls>
        <c:marker val="1"/>
        <c:smooth val="0"/>
        <c:axId val="115471488"/>
        <c:axId val="115473024"/>
      </c:lineChart>
      <c:catAx>
        <c:axId val="115471488"/>
        <c:scaling>
          <c:orientation val="minMax"/>
        </c:scaling>
        <c:delete val="0"/>
        <c:axPos val="b"/>
        <c:numFmt formatCode="General" sourceLinked="1"/>
        <c:majorTickMark val="out"/>
        <c:minorTickMark val="none"/>
        <c:tickLblPos val="nextTo"/>
        <c:crossAx val="115473024"/>
        <c:crosses val="autoZero"/>
        <c:auto val="1"/>
        <c:lblAlgn val="ctr"/>
        <c:lblOffset val="100"/>
        <c:noMultiLvlLbl val="0"/>
      </c:catAx>
      <c:valAx>
        <c:axId val="115473024"/>
        <c:scaling>
          <c:orientation val="minMax"/>
        </c:scaling>
        <c:delete val="0"/>
        <c:axPos val="l"/>
        <c:majorGridlines/>
        <c:numFmt formatCode="0" sourceLinked="1"/>
        <c:majorTickMark val="out"/>
        <c:minorTickMark val="none"/>
        <c:tickLblPos val="nextTo"/>
        <c:crossAx val="1154714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'15'!$K$25:$M$25</c:f>
              <c:numCache>
                <c:formatCode>0</c:formatCode>
                <c:ptCount val="3"/>
                <c:pt idx="0">
                  <c:v>0</c:v>
                </c:pt>
                <c:pt idx="1">
                  <c:v>0</c:v>
                </c:pt>
                <c:pt idx="2">
                  <c:v>0</c:v>
                </c:pt>
              </c:numCache>
            </c:numRef>
          </c:val>
          <c:extLst>
            <c:ext xmlns:c16="http://schemas.microsoft.com/office/drawing/2014/chart" uri="{C3380CC4-5D6E-409C-BE32-E72D297353CC}">
              <c16:uniqueId val="{00000000-F5F7-47B2-AB27-CD09A90FAB8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5F7-47B2-AB27-CD09A90FAB8A}"/>
            </c:ext>
          </c:extLst>
        </c:ser>
        <c:dLbls>
          <c:showLegendKey val="0"/>
          <c:showVal val="0"/>
          <c:showCatName val="0"/>
          <c:showSerName val="0"/>
          <c:showPercent val="0"/>
          <c:showBubbleSize val="0"/>
        </c:dLbls>
        <c:gapWidth val="150"/>
        <c:axId val="115372416"/>
        <c:axId val="1153739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5F7-47B2-AB27-CD09A90FAB8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'15'!$K$28:$M$28</c:f>
              <c:numCache>
                <c:formatCode>0</c:formatCode>
                <c:ptCount val="3"/>
                <c:pt idx="0">
                  <c:v>0</c:v>
                </c:pt>
                <c:pt idx="1">
                  <c:v>0</c:v>
                </c:pt>
                <c:pt idx="2">
                  <c:v>0</c:v>
                </c:pt>
              </c:numCache>
            </c:numRef>
          </c:val>
          <c:smooth val="0"/>
          <c:extLst>
            <c:ext xmlns:c16="http://schemas.microsoft.com/office/drawing/2014/chart" uri="{C3380CC4-5D6E-409C-BE32-E72D297353CC}">
              <c16:uniqueId val="{00000003-F5F7-47B2-AB27-CD09A90FAB8A}"/>
            </c:ext>
          </c:extLst>
        </c:ser>
        <c:dLbls>
          <c:showLegendKey val="0"/>
          <c:showVal val="0"/>
          <c:showCatName val="0"/>
          <c:showSerName val="0"/>
          <c:showPercent val="0"/>
          <c:showBubbleSize val="0"/>
        </c:dLbls>
        <c:marker val="1"/>
        <c:smooth val="0"/>
        <c:axId val="115372416"/>
        <c:axId val="115373952"/>
      </c:lineChart>
      <c:catAx>
        <c:axId val="115372416"/>
        <c:scaling>
          <c:orientation val="minMax"/>
        </c:scaling>
        <c:delete val="0"/>
        <c:axPos val="b"/>
        <c:numFmt formatCode="General" sourceLinked="1"/>
        <c:majorTickMark val="out"/>
        <c:minorTickMark val="none"/>
        <c:tickLblPos val="nextTo"/>
        <c:crossAx val="115373952"/>
        <c:crosses val="autoZero"/>
        <c:auto val="1"/>
        <c:lblAlgn val="ctr"/>
        <c:lblOffset val="100"/>
        <c:noMultiLvlLbl val="0"/>
      </c:catAx>
      <c:valAx>
        <c:axId val="115373952"/>
        <c:scaling>
          <c:orientation val="minMax"/>
        </c:scaling>
        <c:delete val="0"/>
        <c:axPos val="l"/>
        <c:majorGridlines/>
        <c:numFmt formatCode="0" sourceLinked="1"/>
        <c:majorTickMark val="out"/>
        <c:minorTickMark val="none"/>
        <c:tickLblPos val="nextTo"/>
        <c:crossAx val="1153724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'15'!$T$12:$V$12</c:f>
              <c:numCache>
                <c:formatCode>0</c:formatCode>
                <c:ptCount val="3"/>
                <c:pt idx="0">
                  <c:v>0</c:v>
                </c:pt>
                <c:pt idx="1">
                  <c:v>0</c:v>
                </c:pt>
                <c:pt idx="2">
                  <c:v>0</c:v>
                </c:pt>
              </c:numCache>
            </c:numRef>
          </c:val>
          <c:extLst>
            <c:ext xmlns:c16="http://schemas.microsoft.com/office/drawing/2014/chart" uri="{C3380CC4-5D6E-409C-BE32-E72D297353CC}">
              <c16:uniqueId val="{00000000-15AA-40A6-B22C-5A657FA8DF5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'15'!$T$13:$V$13</c:f>
              <c:numCache>
                <c:formatCode>0</c:formatCode>
                <c:ptCount val="3"/>
                <c:pt idx="0">
                  <c:v>0</c:v>
                </c:pt>
                <c:pt idx="1">
                  <c:v>0</c:v>
                </c:pt>
                <c:pt idx="2">
                  <c:v>0</c:v>
                </c:pt>
              </c:numCache>
            </c:numRef>
          </c:val>
          <c:extLst>
            <c:ext xmlns:c16="http://schemas.microsoft.com/office/drawing/2014/chart" uri="{C3380CC4-5D6E-409C-BE32-E72D297353CC}">
              <c16:uniqueId val="{00000001-15AA-40A6-B22C-5A657FA8DF50}"/>
            </c:ext>
          </c:extLst>
        </c:ser>
        <c:dLbls>
          <c:showLegendKey val="0"/>
          <c:showVal val="0"/>
          <c:showCatName val="0"/>
          <c:showSerName val="0"/>
          <c:showPercent val="0"/>
          <c:showBubbleSize val="0"/>
        </c:dLbls>
        <c:gapWidth val="150"/>
        <c:axId val="115487488"/>
        <c:axId val="1154890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'15'!$T$14:$V$14</c:f>
              <c:numCache>
                <c:formatCode>0</c:formatCode>
                <c:ptCount val="3"/>
                <c:pt idx="0">
                  <c:v>0</c:v>
                </c:pt>
                <c:pt idx="1">
                  <c:v>0</c:v>
                </c:pt>
                <c:pt idx="2">
                  <c:v>0</c:v>
                </c:pt>
              </c:numCache>
            </c:numRef>
          </c:val>
          <c:smooth val="0"/>
          <c:extLst>
            <c:ext xmlns:c16="http://schemas.microsoft.com/office/drawing/2014/chart" uri="{C3380CC4-5D6E-409C-BE32-E72D297353CC}">
              <c16:uniqueId val="{00000002-15AA-40A6-B22C-5A657FA8DF50}"/>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'15'!$T$15:$V$15</c:f>
              <c:numCache>
                <c:formatCode>0</c:formatCode>
                <c:ptCount val="3"/>
                <c:pt idx="0">
                  <c:v>0</c:v>
                </c:pt>
                <c:pt idx="1">
                  <c:v>0</c:v>
                </c:pt>
                <c:pt idx="2">
                  <c:v>0</c:v>
                </c:pt>
              </c:numCache>
            </c:numRef>
          </c:val>
          <c:smooth val="0"/>
          <c:extLst>
            <c:ext xmlns:c16="http://schemas.microsoft.com/office/drawing/2014/chart" uri="{C3380CC4-5D6E-409C-BE32-E72D297353CC}">
              <c16:uniqueId val="{00000003-15AA-40A6-B22C-5A657FA8DF50}"/>
            </c:ext>
          </c:extLst>
        </c:ser>
        <c:dLbls>
          <c:showLegendKey val="0"/>
          <c:showVal val="0"/>
          <c:showCatName val="0"/>
          <c:showSerName val="0"/>
          <c:showPercent val="0"/>
          <c:showBubbleSize val="0"/>
        </c:dLbls>
        <c:marker val="1"/>
        <c:smooth val="0"/>
        <c:axId val="115487488"/>
        <c:axId val="115489024"/>
      </c:lineChart>
      <c:catAx>
        <c:axId val="115487488"/>
        <c:scaling>
          <c:orientation val="minMax"/>
        </c:scaling>
        <c:delete val="0"/>
        <c:axPos val="b"/>
        <c:numFmt formatCode="General" sourceLinked="1"/>
        <c:majorTickMark val="out"/>
        <c:minorTickMark val="none"/>
        <c:tickLblPos val="nextTo"/>
        <c:crossAx val="115489024"/>
        <c:crosses val="autoZero"/>
        <c:auto val="1"/>
        <c:lblAlgn val="ctr"/>
        <c:lblOffset val="100"/>
        <c:noMultiLvlLbl val="0"/>
      </c:catAx>
      <c:valAx>
        <c:axId val="115489024"/>
        <c:scaling>
          <c:orientation val="minMax"/>
        </c:scaling>
        <c:delete val="0"/>
        <c:axPos val="l"/>
        <c:majorGridlines/>
        <c:numFmt formatCode="0" sourceLinked="1"/>
        <c:majorTickMark val="out"/>
        <c:minorTickMark val="none"/>
        <c:tickLblPos val="nextTo"/>
        <c:crossAx val="1154874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'15'!$T$38:$V$38</c:f>
              <c:numCache>
                <c:formatCode>0</c:formatCode>
                <c:ptCount val="3"/>
                <c:pt idx="0">
                  <c:v>0</c:v>
                </c:pt>
                <c:pt idx="1">
                  <c:v>0</c:v>
                </c:pt>
                <c:pt idx="2">
                  <c:v>0</c:v>
                </c:pt>
              </c:numCache>
            </c:numRef>
          </c:val>
          <c:extLst>
            <c:ext xmlns:c16="http://schemas.microsoft.com/office/drawing/2014/chart" uri="{C3380CC4-5D6E-409C-BE32-E72D297353CC}">
              <c16:uniqueId val="{00000000-973E-4A47-AFD5-8406375FC582}"/>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973E-4A47-AFD5-8406375FC582}"/>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973E-4A47-AFD5-8406375FC582}"/>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973E-4A47-AFD5-8406375FC582}"/>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154-4A2A-BBA1-2E9A6A97DAC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154-4A2A-BBA1-2E9A6A97DACD}"/>
            </c:ext>
          </c:extLst>
        </c:ser>
        <c:dLbls>
          <c:showLegendKey val="0"/>
          <c:showVal val="0"/>
          <c:showCatName val="0"/>
          <c:showSerName val="0"/>
          <c:showPercent val="0"/>
          <c:showBubbleSize val="0"/>
        </c:dLbls>
        <c:gapWidth val="150"/>
        <c:axId val="115975680"/>
        <c:axId val="115977216"/>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154-4A2A-BBA1-2E9A6A97DACD}"/>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154-4A2A-BBA1-2E9A6A97DACD}"/>
            </c:ext>
          </c:extLst>
        </c:ser>
        <c:dLbls>
          <c:showLegendKey val="0"/>
          <c:showVal val="0"/>
          <c:showCatName val="0"/>
          <c:showSerName val="0"/>
          <c:showPercent val="0"/>
          <c:showBubbleSize val="0"/>
        </c:dLbls>
        <c:marker val="1"/>
        <c:smooth val="0"/>
        <c:axId val="115975680"/>
        <c:axId val="115977216"/>
      </c:lineChart>
      <c:catAx>
        <c:axId val="115975680"/>
        <c:scaling>
          <c:orientation val="minMax"/>
        </c:scaling>
        <c:delete val="0"/>
        <c:axPos val="b"/>
        <c:numFmt formatCode="General" sourceLinked="1"/>
        <c:majorTickMark val="out"/>
        <c:minorTickMark val="none"/>
        <c:tickLblPos val="nextTo"/>
        <c:crossAx val="115977216"/>
        <c:crosses val="autoZero"/>
        <c:auto val="1"/>
        <c:lblAlgn val="ctr"/>
        <c:lblOffset val="100"/>
        <c:noMultiLvlLbl val="0"/>
      </c:catAx>
      <c:valAx>
        <c:axId val="115977216"/>
        <c:scaling>
          <c:orientation val="minMax"/>
        </c:scaling>
        <c:delete val="0"/>
        <c:axPos val="l"/>
        <c:majorGridlines/>
        <c:numFmt formatCode="0.0" sourceLinked="1"/>
        <c:majorTickMark val="out"/>
        <c:minorTickMark val="none"/>
        <c:tickLblPos val="nextTo"/>
        <c:crossAx val="1159756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751-478E-B9F7-C3374EFD2B1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751-478E-B9F7-C3374EFD2B17}"/>
            </c:ext>
          </c:extLst>
        </c:ser>
        <c:dLbls>
          <c:showLegendKey val="0"/>
          <c:showVal val="0"/>
          <c:showCatName val="0"/>
          <c:showSerName val="0"/>
          <c:showPercent val="0"/>
          <c:showBubbleSize val="0"/>
        </c:dLbls>
        <c:gapWidth val="150"/>
        <c:axId val="115880704"/>
        <c:axId val="115882240"/>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751-478E-B9F7-C3374EFD2B17}"/>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751-478E-B9F7-C3374EFD2B17}"/>
            </c:ext>
          </c:extLst>
        </c:ser>
        <c:dLbls>
          <c:showLegendKey val="0"/>
          <c:showVal val="0"/>
          <c:showCatName val="0"/>
          <c:showSerName val="0"/>
          <c:showPercent val="0"/>
          <c:showBubbleSize val="0"/>
        </c:dLbls>
        <c:marker val="1"/>
        <c:smooth val="0"/>
        <c:axId val="115880704"/>
        <c:axId val="115882240"/>
      </c:lineChart>
      <c:catAx>
        <c:axId val="115880704"/>
        <c:scaling>
          <c:orientation val="minMax"/>
        </c:scaling>
        <c:delete val="0"/>
        <c:axPos val="b"/>
        <c:numFmt formatCode="General" sourceLinked="1"/>
        <c:majorTickMark val="out"/>
        <c:minorTickMark val="none"/>
        <c:tickLblPos val="nextTo"/>
        <c:crossAx val="115882240"/>
        <c:crosses val="autoZero"/>
        <c:auto val="1"/>
        <c:lblAlgn val="ctr"/>
        <c:lblOffset val="100"/>
        <c:noMultiLvlLbl val="0"/>
      </c:catAx>
      <c:valAx>
        <c:axId val="115882240"/>
        <c:scaling>
          <c:orientation val="minMax"/>
          <c:max val="70"/>
          <c:min val="10"/>
        </c:scaling>
        <c:delete val="0"/>
        <c:axPos val="l"/>
        <c:majorGridlines/>
        <c:numFmt formatCode="0" sourceLinked="1"/>
        <c:majorTickMark val="out"/>
        <c:minorTickMark val="none"/>
        <c:tickLblPos val="nextTo"/>
        <c:crossAx val="115880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D6E-4C53-A430-0A98136E96B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D6E-4C53-A430-0A98136E96B7}"/>
            </c:ext>
          </c:extLst>
        </c:ser>
        <c:dLbls>
          <c:showLegendKey val="0"/>
          <c:showVal val="0"/>
          <c:showCatName val="0"/>
          <c:showSerName val="0"/>
          <c:showPercent val="0"/>
          <c:showBubbleSize val="0"/>
        </c:dLbls>
        <c:gapWidth val="150"/>
        <c:axId val="115912704"/>
        <c:axId val="115914240"/>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D6E-4C53-A430-0A98136E96B7}"/>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D6E-4C53-A430-0A98136E96B7}"/>
            </c:ext>
          </c:extLst>
        </c:ser>
        <c:dLbls>
          <c:showLegendKey val="0"/>
          <c:showVal val="0"/>
          <c:showCatName val="0"/>
          <c:showSerName val="0"/>
          <c:showPercent val="0"/>
          <c:showBubbleSize val="0"/>
        </c:dLbls>
        <c:marker val="1"/>
        <c:smooth val="0"/>
        <c:axId val="115912704"/>
        <c:axId val="115914240"/>
      </c:lineChart>
      <c:catAx>
        <c:axId val="115912704"/>
        <c:scaling>
          <c:orientation val="minMax"/>
        </c:scaling>
        <c:delete val="0"/>
        <c:axPos val="b"/>
        <c:numFmt formatCode="General" sourceLinked="1"/>
        <c:majorTickMark val="out"/>
        <c:minorTickMark val="none"/>
        <c:tickLblPos val="nextTo"/>
        <c:crossAx val="115914240"/>
        <c:crosses val="autoZero"/>
        <c:auto val="1"/>
        <c:lblAlgn val="ctr"/>
        <c:lblOffset val="100"/>
        <c:noMultiLvlLbl val="0"/>
      </c:catAx>
      <c:valAx>
        <c:axId val="115914240"/>
        <c:scaling>
          <c:orientation val="minMax"/>
          <c:max val="1"/>
        </c:scaling>
        <c:delete val="0"/>
        <c:axPos val="l"/>
        <c:majorGridlines/>
        <c:numFmt formatCode="0.0%" sourceLinked="1"/>
        <c:majorTickMark val="out"/>
        <c:minorTickMark val="none"/>
        <c:tickLblPos val="nextTo"/>
        <c:crossAx val="115912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'16'!$A$35:$H$35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2ED-47A9-9304-6F93737A59D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'16'!$A$40:$H$40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2ED-47A9-9304-6F93737A59D1}"/>
            </c:ext>
          </c:extLst>
        </c:ser>
        <c:dLbls>
          <c:showLegendKey val="0"/>
          <c:showVal val="0"/>
          <c:showCatName val="0"/>
          <c:showSerName val="0"/>
          <c:showPercent val="0"/>
          <c:showBubbleSize val="0"/>
        </c:dLbls>
        <c:gapWidth val="150"/>
        <c:axId val="115821568"/>
        <c:axId val="115831552"/>
      </c:barChart>
      <c:lineChart>
        <c:grouping val="standard"/>
        <c:varyColors val="0"/>
        <c:ser>
          <c:idx val="2"/>
          <c:order val="2"/>
          <c:spPr>
            <a:ln w="22225">
              <a:solidFill>
                <a:srgbClr val="FF0000"/>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2ED-47A9-9304-6F93737A59D1}"/>
            </c:ext>
          </c:extLst>
        </c:ser>
        <c:ser>
          <c:idx val="3"/>
          <c:order val="3"/>
          <c:spPr>
            <a:ln w="22225">
              <a:solidFill>
                <a:schemeClr val="tx2">
                  <a:lumMod val="75000"/>
                </a:schemeClr>
              </a:solidFill>
              <a:prstDash val="dash"/>
            </a:ln>
          </c:spPr>
          <c:marker>
            <c:symbol val="none"/>
          </c:marker>
          <c:cat>
            <c:strRef>
              <c:f>'16'!$A$8:$H$8</c:f>
              <c:strCache>
                <c:ptCount val="8"/>
                <c:pt idx="0">
                  <c:v>Aug</c:v>
                </c:pt>
                <c:pt idx="1">
                  <c:v>Sep</c:v>
                </c:pt>
                <c:pt idx="2">
                  <c:v>Oct</c:v>
                </c:pt>
                <c:pt idx="3">
                  <c:v>Nov</c:v>
                </c:pt>
                <c:pt idx="4">
                  <c:v>Jan</c:v>
                </c:pt>
                <c:pt idx="5">
                  <c:v>Feb</c:v>
                </c:pt>
                <c:pt idx="6">
                  <c:v>Mar</c:v>
                </c:pt>
                <c:pt idx="7">
                  <c:v>Apr</c:v>
                </c:pt>
              </c:strCache>
            </c:strRef>
          </c:cat>
          <c:val>
            <c:numRef>
              <c:f>'16'!$A$37:$H$37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2ED-47A9-9304-6F93737A59D1}"/>
            </c:ext>
          </c:extLst>
        </c:ser>
        <c:dLbls>
          <c:showLegendKey val="0"/>
          <c:showVal val="0"/>
          <c:showCatName val="0"/>
          <c:showSerName val="0"/>
          <c:showPercent val="0"/>
          <c:showBubbleSize val="0"/>
        </c:dLbls>
        <c:marker val="1"/>
        <c:smooth val="0"/>
        <c:axId val="115821568"/>
        <c:axId val="115831552"/>
      </c:lineChart>
      <c:catAx>
        <c:axId val="115821568"/>
        <c:scaling>
          <c:orientation val="minMax"/>
        </c:scaling>
        <c:delete val="0"/>
        <c:axPos val="b"/>
        <c:numFmt formatCode="General" sourceLinked="1"/>
        <c:majorTickMark val="out"/>
        <c:minorTickMark val="none"/>
        <c:tickLblPos val="nextTo"/>
        <c:crossAx val="115831552"/>
        <c:crosses val="autoZero"/>
        <c:auto val="1"/>
        <c:lblAlgn val="ctr"/>
        <c:lblOffset val="100"/>
        <c:noMultiLvlLbl val="0"/>
      </c:catAx>
      <c:valAx>
        <c:axId val="115831552"/>
        <c:scaling>
          <c:orientation val="minMax"/>
          <c:max val="1"/>
        </c:scaling>
        <c:delete val="0"/>
        <c:axPos val="l"/>
        <c:majorGridlines/>
        <c:numFmt formatCode="0.0%" sourceLinked="1"/>
        <c:majorTickMark val="out"/>
        <c:minorTickMark val="none"/>
        <c:tickLblPos val="nextTo"/>
        <c:crossAx val="1158215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'16'!$J$34:$P$34</c:f>
              <c:strCache>
                <c:ptCount val="7"/>
                <c:pt idx="0">
                  <c:v>GP 1</c:v>
                </c:pt>
                <c:pt idx="1">
                  <c:v>GP 2</c:v>
                </c:pt>
                <c:pt idx="2">
                  <c:v>GP 3</c:v>
                </c:pt>
                <c:pt idx="3">
                  <c:v>GP 4</c:v>
                </c:pt>
                <c:pt idx="4">
                  <c:v>GP 5</c:v>
                </c:pt>
                <c:pt idx="5">
                  <c:v>GP 6</c:v>
                </c:pt>
                <c:pt idx="6">
                  <c:v>AVE</c:v>
                </c:pt>
              </c:strCache>
            </c:strRef>
          </c:cat>
          <c:val>
            <c:numRef>
              <c:f>'16'!$J$35:$P$35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B7F-41DB-A2A2-498EEAEE0E5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'16'!$J$34:$P$34</c:f>
              <c:strCache>
                <c:ptCount val="7"/>
                <c:pt idx="0">
                  <c:v>GP 1</c:v>
                </c:pt>
                <c:pt idx="1">
                  <c:v>GP 2</c:v>
                </c:pt>
                <c:pt idx="2">
                  <c:v>GP 3</c:v>
                </c:pt>
                <c:pt idx="3">
                  <c:v>GP 4</c:v>
                </c:pt>
                <c:pt idx="4">
                  <c:v>GP 5</c:v>
                </c:pt>
                <c:pt idx="5">
                  <c:v>GP 6</c:v>
                </c:pt>
                <c:pt idx="6">
                  <c:v>AVE</c:v>
                </c:pt>
              </c:strCache>
            </c:strRef>
          </c:cat>
          <c:val>
            <c:numRef>
              <c:f>'16'!$J$40:$P$40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B7F-41DB-A2A2-498EEAEE0E5C}"/>
            </c:ext>
          </c:extLst>
        </c:ser>
        <c:dLbls>
          <c:showLegendKey val="0"/>
          <c:showVal val="0"/>
          <c:showCatName val="0"/>
          <c:showSerName val="0"/>
          <c:showPercent val="0"/>
          <c:showBubbleSize val="0"/>
        </c:dLbls>
        <c:gapWidth val="150"/>
        <c:axId val="115861760"/>
        <c:axId val="96468992"/>
      </c:barChart>
      <c:lineChart>
        <c:grouping val="standard"/>
        <c:varyColors val="0"/>
        <c:ser>
          <c:idx val="2"/>
          <c:order val="2"/>
          <c:spPr>
            <a:ln w="22225">
              <a:solidFill>
                <a:srgbClr val="FF0000"/>
              </a:solidFill>
              <a:prstDash val="dash"/>
            </a:ln>
          </c:spPr>
          <c:marker>
            <c:symbol val="none"/>
          </c:marker>
          <c:cat>
            <c:strRef>
              <c:f>'16'!$J$34:$P$34</c:f>
              <c:strCache>
                <c:ptCount val="7"/>
                <c:pt idx="0">
                  <c:v>GP 1</c:v>
                </c:pt>
                <c:pt idx="1">
                  <c:v>GP 2</c:v>
                </c:pt>
                <c:pt idx="2">
                  <c:v>GP 3</c:v>
                </c:pt>
                <c:pt idx="3">
                  <c:v>GP 4</c:v>
                </c:pt>
                <c:pt idx="4">
                  <c:v>GP 5</c:v>
                </c:pt>
                <c:pt idx="5">
                  <c:v>GP 6</c:v>
                </c:pt>
                <c:pt idx="6">
                  <c:v>AVE</c:v>
                </c:pt>
              </c:strCache>
            </c:strRef>
          </c:cat>
          <c:val>
            <c:numRef>
              <c:f>'16'!$J$38:$P$38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B7F-41DB-A2A2-498EEAEE0E5C}"/>
            </c:ext>
          </c:extLst>
        </c:ser>
        <c:ser>
          <c:idx val="3"/>
          <c:order val="3"/>
          <c:spPr>
            <a:ln w="22225">
              <a:solidFill>
                <a:schemeClr val="tx2">
                  <a:lumMod val="75000"/>
                </a:schemeClr>
              </a:solidFill>
              <a:prstDash val="dash"/>
            </a:ln>
          </c:spPr>
          <c:marker>
            <c:symbol val="none"/>
          </c:marker>
          <c:cat>
            <c:strRef>
              <c:f>'16'!$J$34:$P$34</c:f>
              <c:strCache>
                <c:ptCount val="7"/>
                <c:pt idx="0">
                  <c:v>GP 1</c:v>
                </c:pt>
                <c:pt idx="1">
                  <c:v>GP 2</c:v>
                </c:pt>
                <c:pt idx="2">
                  <c:v>GP 3</c:v>
                </c:pt>
                <c:pt idx="3">
                  <c:v>GP 4</c:v>
                </c:pt>
                <c:pt idx="4">
                  <c:v>GP 5</c:v>
                </c:pt>
                <c:pt idx="5">
                  <c:v>GP 6</c:v>
                </c:pt>
                <c:pt idx="6">
                  <c:v>AVE</c:v>
                </c:pt>
              </c:strCache>
            </c:strRef>
          </c:cat>
          <c:val>
            <c:numRef>
              <c:f>'16'!$J$37:$P$37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B7F-41DB-A2A2-498EEAEE0E5C}"/>
            </c:ext>
          </c:extLst>
        </c:ser>
        <c:dLbls>
          <c:showLegendKey val="0"/>
          <c:showVal val="0"/>
          <c:showCatName val="0"/>
          <c:showSerName val="0"/>
          <c:showPercent val="0"/>
          <c:showBubbleSize val="0"/>
        </c:dLbls>
        <c:marker val="1"/>
        <c:smooth val="0"/>
        <c:axId val="115861760"/>
        <c:axId val="96468992"/>
      </c:lineChart>
      <c:catAx>
        <c:axId val="115861760"/>
        <c:scaling>
          <c:orientation val="minMax"/>
        </c:scaling>
        <c:delete val="0"/>
        <c:axPos val="b"/>
        <c:numFmt formatCode="General" sourceLinked="1"/>
        <c:majorTickMark val="out"/>
        <c:minorTickMark val="none"/>
        <c:tickLblPos val="nextTo"/>
        <c:crossAx val="96468992"/>
        <c:crosses val="autoZero"/>
        <c:auto val="1"/>
        <c:lblAlgn val="ctr"/>
        <c:lblOffset val="100"/>
        <c:noMultiLvlLbl val="0"/>
      </c:catAx>
      <c:valAx>
        <c:axId val="96468992"/>
        <c:scaling>
          <c:orientation val="minMax"/>
          <c:max val="1"/>
          <c:min val="0.4"/>
        </c:scaling>
        <c:delete val="0"/>
        <c:axPos val="l"/>
        <c:majorGridlines/>
        <c:numFmt formatCode="0%" sourceLinked="1"/>
        <c:majorTickMark val="out"/>
        <c:minorTickMark val="none"/>
        <c:tickLblPos val="nextTo"/>
        <c:crossAx val="115861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'16'!$B$25:$D$25</c:f>
              <c:numCache>
                <c:formatCode>0</c:formatCode>
                <c:ptCount val="3"/>
                <c:pt idx="0">
                  <c:v>0</c:v>
                </c:pt>
                <c:pt idx="1">
                  <c:v>0</c:v>
                </c:pt>
                <c:pt idx="2">
                  <c:v>0</c:v>
                </c:pt>
              </c:numCache>
            </c:numRef>
          </c:val>
          <c:extLst>
            <c:ext xmlns:c16="http://schemas.microsoft.com/office/drawing/2014/chart" uri="{C3380CC4-5D6E-409C-BE32-E72D297353CC}">
              <c16:uniqueId val="{00000000-8007-45BB-8DB7-900A728745E7}"/>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'16'!$B$26:$D$26</c:f>
              <c:numCache>
                <c:formatCode>0</c:formatCode>
                <c:ptCount val="3"/>
                <c:pt idx="0">
                  <c:v>0</c:v>
                </c:pt>
                <c:pt idx="1">
                  <c:v>0</c:v>
                </c:pt>
                <c:pt idx="2">
                  <c:v>0</c:v>
                </c:pt>
              </c:numCache>
            </c:numRef>
          </c:val>
          <c:extLst>
            <c:ext xmlns:c16="http://schemas.microsoft.com/office/drawing/2014/chart" uri="{C3380CC4-5D6E-409C-BE32-E72D297353CC}">
              <c16:uniqueId val="{00000001-8007-45BB-8DB7-900A728745E7}"/>
            </c:ext>
          </c:extLst>
        </c:ser>
        <c:dLbls>
          <c:showLegendKey val="0"/>
          <c:showVal val="0"/>
          <c:showCatName val="0"/>
          <c:showSerName val="0"/>
          <c:showPercent val="0"/>
          <c:showBubbleSize val="0"/>
        </c:dLbls>
        <c:gapWidth val="150"/>
        <c:axId val="96523776"/>
        <c:axId val="9652531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'16'!$B$27:$D$27</c:f>
              <c:numCache>
                <c:formatCode>0</c:formatCode>
                <c:ptCount val="3"/>
                <c:pt idx="0">
                  <c:v>0</c:v>
                </c:pt>
                <c:pt idx="1">
                  <c:v>0</c:v>
                </c:pt>
                <c:pt idx="2">
                  <c:v>0</c:v>
                </c:pt>
              </c:numCache>
            </c:numRef>
          </c:val>
          <c:smooth val="0"/>
          <c:extLst>
            <c:ext xmlns:c16="http://schemas.microsoft.com/office/drawing/2014/chart" uri="{C3380CC4-5D6E-409C-BE32-E72D297353CC}">
              <c16:uniqueId val="{00000002-8007-45BB-8DB7-900A728745E7}"/>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'16'!$B$28:$D$28</c:f>
              <c:numCache>
                <c:formatCode>0</c:formatCode>
                <c:ptCount val="3"/>
                <c:pt idx="0">
                  <c:v>0</c:v>
                </c:pt>
                <c:pt idx="1">
                  <c:v>0</c:v>
                </c:pt>
                <c:pt idx="2">
                  <c:v>0</c:v>
                </c:pt>
              </c:numCache>
            </c:numRef>
          </c:val>
          <c:smooth val="0"/>
          <c:extLst>
            <c:ext xmlns:c16="http://schemas.microsoft.com/office/drawing/2014/chart" uri="{C3380CC4-5D6E-409C-BE32-E72D297353CC}">
              <c16:uniqueId val="{00000003-8007-45BB-8DB7-900A728745E7}"/>
            </c:ext>
          </c:extLst>
        </c:ser>
        <c:dLbls>
          <c:showLegendKey val="0"/>
          <c:showVal val="0"/>
          <c:showCatName val="0"/>
          <c:showSerName val="0"/>
          <c:showPercent val="0"/>
          <c:showBubbleSize val="0"/>
        </c:dLbls>
        <c:marker val="1"/>
        <c:smooth val="0"/>
        <c:axId val="96523776"/>
        <c:axId val="96525312"/>
      </c:lineChart>
      <c:catAx>
        <c:axId val="96523776"/>
        <c:scaling>
          <c:orientation val="minMax"/>
        </c:scaling>
        <c:delete val="0"/>
        <c:axPos val="b"/>
        <c:numFmt formatCode="General" sourceLinked="1"/>
        <c:majorTickMark val="out"/>
        <c:minorTickMark val="none"/>
        <c:tickLblPos val="nextTo"/>
        <c:crossAx val="96525312"/>
        <c:crosses val="autoZero"/>
        <c:auto val="1"/>
        <c:lblAlgn val="ctr"/>
        <c:lblOffset val="100"/>
        <c:noMultiLvlLbl val="0"/>
      </c:catAx>
      <c:valAx>
        <c:axId val="96525312"/>
        <c:scaling>
          <c:orientation val="minMax"/>
        </c:scaling>
        <c:delete val="0"/>
        <c:axPos val="l"/>
        <c:majorGridlines/>
        <c:numFmt formatCode="0" sourceLinked="1"/>
        <c:majorTickMark val="out"/>
        <c:minorTickMark val="none"/>
        <c:tickLblPos val="nextTo"/>
        <c:crossAx val="96523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'16'!$K$25:$M$25</c:f>
              <c:numCache>
                <c:formatCode>0</c:formatCode>
                <c:ptCount val="3"/>
                <c:pt idx="0">
                  <c:v>0</c:v>
                </c:pt>
                <c:pt idx="1">
                  <c:v>0</c:v>
                </c:pt>
                <c:pt idx="2">
                  <c:v>0</c:v>
                </c:pt>
              </c:numCache>
            </c:numRef>
          </c:val>
          <c:extLst>
            <c:ext xmlns:c16="http://schemas.microsoft.com/office/drawing/2014/chart" uri="{C3380CC4-5D6E-409C-BE32-E72D297353CC}">
              <c16:uniqueId val="{00000000-C56A-4912-A7E2-4CCED56E8EE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C56A-4912-A7E2-4CCED56E8EE8}"/>
            </c:ext>
          </c:extLst>
        </c:ser>
        <c:dLbls>
          <c:showLegendKey val="0"/>
          <c:showVal val="0"/>
          <c:showCatName val="0"/>
          <c:showSerName val="0"/>
          <c:showPercent val="0"/>
          <c:showBubbleSize val="0"/>
        </c:dLbls>
        <c:gapWidth val="150"/>
        <c:axId val="112751744"/>
        <c:axId val="11275328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C56A-4912-A7E2-4CCED56E8EE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'16'!$K$28:$M$28</c:f>
              <c:numCache>
                <c:formatCode>0</c:formatCode>
                <c:ptCount val="3"/>
                <c:pt idx="0">
                  <c:v>0</c:v>
                </c:pt>
                <c:pt idx="1">
                  <c:v>0</c:v>
                </c:pt>
                <c:pt idx="2">
                  <c:v>0</c:v>
                </c:pt>
              </c:numCache>
            </c:numRef>
          </c:val>
          <c:smooth val="0"/>
          <c:extLst>
            <c:ext xmlns:c16="http://schemas.microsoft.com/office/drawing/2014/chart" uri="{C3380CC4-5D6E-409C-BE32-E72D297353CC}">
              <c16:uniqueId val="{00000003-C56A-4912-A7E2-4CCED56E8EE8}"/>
            </c:ext>
          </c:extLst>
        </c:ser>
        <c:dLbls>
          <c:showLegendKey val="0"/>
          <c:showVal val="0"/>
          <c:showCatName val="0"/>
          <c:showSerName val="0"/>
          <c:showPercent val="0"/>
          <c:showBubbleSize val="0"/>
        </c:dLbls>
        <c:marker val="1"/>
        <c:smooth val="0"/>
        <c:axId val="112751744"/>
        <c:axId val="112753280"/>
      </c:lineChart>
      <c:catAx>
        <c:axId val="112751744"/>
        <c:scaling>
          <c:orientation val="minMax"/>
        </c:scaling>
        <c:delete val="0"/>
        <c:axPos val="b"/>
        <c:numFmt formatCode="General" sourceLinked="1"/>
        <c:majorTickMark val="out"/>
        <c:minorTickMark val="none"/>
        <c:tickLblPos val="nextTo"/>
        <c:crossAx val="112753280"/>
        <c:crosses val="autoZero"/>
        <c:auto val="1"/>
        <c:lblAlgn val="ctr"/>
        <c:lblOffset val="100"/>
        <c:noMultiLvlLbl val="0"/>
      </c:catAx>
      <c:valAx>
        <c:axId val="112753280"/>
        <c:scaling>
          <c:orientation val="minMax"/>
        </c:scaling>
        <c:delete val="0"/>
        <c:axPos val="l"/>
        <c:majorGridlines/>
        <c:numFmt formatCode="0" sourceLinked="1"/>
        <c:majorTickMark val="out"/>
        <c:minorTickMark val="none"/>
        <c:tickLblPos val="nextTo"/>
        <c:crossAx val="1127517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'16'!$T$12:$V$12</c:f>
              <c:numCache>
                <c:formatCode>0</c:formatCode>
                <c:ptCount val="3"/>
                <c:pt idx="0">
                  <c:v>0</c:v>
                </c:pt>
                <c:pt idx="1">
                  <c:v>0</c:v>
                </c:pt>
                <c:pt idx="2">
                  <c:v>0</c:v>
                </c:pt>
              </c:numCache>
            </c:numRef>
          </c:val>
          <c:extLst>
            <c:ext xmlns:c16="http://schemas.microsoft.com/office/drawing/2014/chart" uri="{C3380CC4-5D6E-409C-BE32-E72D297353CC}">
              <c16:uniqueId val="{00000000-FBB9-480D-BD51-2391B852122C}"/>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'16'!$T$13:$V$13</c:f>
              <c:numCache>
                <c:formatCode>0</c:formatCode>
                <c:ptCount val="3"/>
                <c:pt idx="0">
                  <c:v>0</c:v>
                </c:pt>
                <c:pt idx="1">
                  <c:v>0</c:v>
                </c:pt>
                <c:pt idx="2">
                  <c:v>0</c:v>
                </c:pt>
              </c:numCache>
            </c:numRef>
          </c:val>
          <c:extLst>
            <c:ext xmlns:c16="http://schemas.microsoft.com/office/drawing/2014/chart" uri="{C3380CC4-5D6E-409C-BE32-E72D297353CC}">
              <c16:uniqueId val="{00000001-FBB9-480D-BD51-2391B852122C}"/>
            </c:ext>
          </c:extLst>
        </c:ser>
        <c:dLbls>
          <c:showLegendKey val="0"/>
          <c:showVal val="0"/>
          <c:showCatName val="0"/>
          <c:showSerName val="0"/>
          <c:showPercent val="0"/>
          <c:showBubbleSize val="0"/>
        </c:dLbls>
        <c:gapWidth val="150"/>
        <c:axId val="116130176"/>
        <c:axId val="11613171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'16'!$T$14:$V$14</c:f>
              <c:numCache>
                <c:formatCode>0</c:formatCode>
                <c:ptCount val="3"/>
                <c:pt idx="0">
                  <c:v>0</c:v>
                </c:pt>
                <c:pt idx="1">
                  <c:v>0</c:v>
                </c:pt>
                <c:pt idx="2">
                  <c:v>0</c:v>
                </c:pt>
              </c:numCache>
            </c:numRef>
          </c:val>
          <c:smooth val="0"/>
          <c:extLst>
            <c:ext xmlns:c16="http://schemas.microsoft.com/office/drawing/2014/chart" uri="{C3380CC4-5D6E-409C-BE32-E72D297353CC}">
              <c16:uniqueId val="{00000002-FBB9-480D-BD51-2391B852122C}"/>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'16'!$T$15:$V$15</c:f>
              <c:numCache>
                <c:formatCode>0</c:formatCode>
                <c:ptCount val="3"/>
                <c:pt idx="0">
                  <c:v>0</c:v>
                </c:pt>
                <c:pt idx="1">
                  <c:v>0</c:v>
                </c:pt>
                <c:pt idx="2">
                  <c:v>0</c:v>
                </c:pt>
              </c:numCache>
            </c:numRef>
          </c:val>
          <c:smooth val="0"/>
          <c:extLst>
            <c:ext xmlns:c16="http://schemas.microsoft.com/office/drawing/2014/chart" uri="{C3380CC4-5D6E-409C-BE32-E72D297353CC}">
              <c16:uniqueId val="{00000003-FBB9-480D-BD51-2391B852122C}"/>
            </c:ext>
          </c:extLst>
        </c:ser>
        <c:dLbls>
          <c:showLegendKey val="0"/>
          <c:showVal val="0"/>
          <c:showCatName val="0"/>
          <c:showSerName val="0"/>
          <c:showPercent val="0"/>
          <c:showBubbleSize val="0"/>
        </c:dLbls>
        <c:marker val="1"/>
        <c:smooth val="0"/>
        <c:axId val="116130176"/>
        <c:axId val="116131712"/>
      </c:lineChart>
      <c:catAx>
        <c:axId val="116130176"/>
        <c:scaling>
          <c:orientation val="minMax"/>
        </c:scaling>
        <c:delete val="0"/>
        <c:axPos val="b"/>
        <c:numFmt formatCode="General" sourceLinked="1"/>
        <c:majorTickMark val="out"/>
        <c:minorTickMark val="none"/>
        <c:tickLblPos val="nextTo"/>
        <c:crossAx val="116131712"/>
        <c:crosses val="autoZero"/>
        <c:auto val="1"/>
        <c:lblAlgn val="ctr"/>
        <c:lblOffset val="100"/>
        <c:noMultiLvlLbl val="0"/>
      </c:catAx>
      <c:valAx>
        <c:axId val="116131712"/>
        <c:scaling>
          <c:orientation val="minMax"/>
        </c:scaling>
        <c:delete val="0"/>
        <c:axPos val="l"/>
        <c:majorGridlines/>
        <c:numFmt formatCode="0" sourceLinked="1"/>
        <c:majorTickMark val="out"/>
        <c:minorTickMark val="none"/>
        <c:tickLblPos val="nextTo"/>
        <c:crossAx val="1161301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'16'!$T$38:$V$38</c:f>
              <c:numCache>
                <c:formatCode>0</c:formatCode>
                <c:ptCount val="3"/>
                <c:pt idx="0">
                  <c:v>0</c:v>
                </c:pt>
                <c:pt idx="1">
                  <c:v>0</c:v>
                </c:pt>
                <c:pt idx="2">
                  <c:v>0</c:v>
                </c:pt>
              </c:numCache>
            </c:numRef>
          </c:val>
          <c:extLst>
            <c:ext xmlns:c16="http://schemas.microsoft.com/office/drawing/2014/chart" uri="{C3380CC4-5D6E-409C-BE32-E72D297353CC}">
              <c16:uniqueId val="{00000000-F13D-4656-A8CD-12018E1513B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F13D-4656-A8CD-12018E1513B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F13D-4656-A8CD-12018E1513B1}"/>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F13D-4656-A8CD-12018E1513B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BB1-4948-A663-15569A8044F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BB1-4948-A663-15569A8044FA}"/>
            </c:ext>
          </c:extLst>
        </c:ser>
        <c:dLbls>
          <c:showLegendKey val="0"/>
          <c:showVal val="0"/>
          <c:showCatName val="0"/>
          <c:showSerName val="0"/>
          <c:showPercent val="0"/>
          <c:showBubbleSize val="0"/>
        </c:dLbls>
        <c:gapWidth val="150"/>
        <c:axId val="116381184"/>
        <c:axId val="116382720"/>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EBB1-4948-A663-15569A8044FA}"/>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BB1-4948-A663-15569A8044FA}"/>
            </c:ext>
          </c:extLst>
        </c:ser>
        <c:dLbls>
          <c:showLegendKey val="0"/>
          <c:showVal val="0"/>
          <c:showCatName val="0"/>
          <c:showSerName val="0"/>
          <c:showPercent val="0"/>
          <c:showBubbleSize val="0"/>
        </c:dLbls>
        <c:marker val="1"/>
        <c:smooth val="0"/>
        <c:axId val="116381184"/>
        <c:axId val="116382720"/>
      </c:lineChart>
      <c:catAx>
        <c:axId val="116381184"/>
        <c:scaling>
          <c:orientation val="minMax"/>
        </c:scaling>
        <c:delete val="0"/>
        <c:axPos val="b"/>
        <c:numFmt formatCode="General" sourceLinked="1"/>
        <c:majorTickMark val="out"/>
        <c:minorTickMark val="none"/>
        <c:tickLblPos val="nextTo"/>
        <c:crossAx val="116382720"/>
        <c:crosses val="autoZero"/>
        <c:auto val="1"/>
        <c:lblAlgn val="ctr"/>
        <c:lblOffset val="100"/>
        <c:noMultiLvlLbl val="0"/>
      </c:catAx>
      <c:valAx>
        <c:axId val="116382720"/>
        <c:scaling>
          <c:orientation val="minMax"/>
        </c:scaling>
        <c:delete val="0"/>
        <c:axPos val="l"/>
        <c:majorGridlines/>
        <c:numFmt formatCode="0.0" sourceLinked="1"/>
        <c:majorTickMark val="out"/>
        <c:minorTickMark val="none"/>
        <c:tickLblPos val="nextTo"/>
        <c:crossAx val="1163811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461-4146-BA6C-A73B07FE7C5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461-4146-BA6C-A73B07FE7C51}"/>
            </c:ext>
          </c:extLst>
        </c:ser>
        <c:dLbls>
          <c:showLegendKey val="0"/>
          <c:showVal val="0"/>
          <c:showCatName val="0"/>
          <c:showSerName val="0"/>
          <c:showPercent val="0"/>
          <c:showBubbleSize val="0"/>
        </c:dLbls>
        <c:gapWidth val="150"/>
        <c:axId val="116245248"/>
        <c:axId val="116246784"/>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461-4146-BA6C-A73B07FE7C51}"/>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461-4146-BA6C-A73B07FE7C51}"/>
            </c:ext>
          </c:extLst>
        </c:ser>
        <c:dLbls>
          <c:showLegendKey val="0"/>
          <c:showVal val="0"/>
          <c:showCatName val="0"/>
          <c:showSerName val="0"/>
          <c:showPercent val="0"/>
          <c:showBubbleSize val="0"/>
        </c:dLbls>
        <c:marker val="1"/>
        <c:smooth val="0"/>
        <c:axId val="116245248"/>
        <c:axId val="116246784"/>
      </c:lineChart>
      <c:catAx>
        <c:axId val="116245248"/>
        <c:scaling>
          <c:orientation val="minMax"/>
        </c:scaling>
        <c:delete val="0"/>
        <c:axPos val="b"/>
        <c:numFmt formatCode="General" sourceLinked="1"/>
        <c:majorTickMark val="out"/>
        <c:minorTickMark val="none"/>
        <c:tickLblPos val="nextTo"/>
        <c:crossAx val="116246784"/>
        <c:crosses val="autoZero"/>
        <c:auto val="1"/>
        <c:lblAlgn val="ctr"/>
        <c:lblOffset val="100"/>
        <c:noMultiLvlLbl val="0"/>
      </c:catAx>
      <c:valAx>
        <c:axId val="116246784"/>
        <c:scaling>
          <c:orientation val="minMax"/>
          <c:max val="70"/>
          <c:min val="10"/>
        </c:scaling>
        <c:delete val="0"/>
        <c:axPos val="l"/>
        <c:majorGridlines/>
        <c:numFmt formatCode="0" sourceLinked="1"/>
        <c:majorTickMark val="out"/>
        <c:minorTickMark val="none"/>
        <c:tickLblPos val="nextTo"/>
        <c:crossAx val="116245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FAF-4E9C-BA84-1A4CA9BEC63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FAF-4E9C-BA84-1A4CA9BEC632}"/>
            </c:ext>
          </c:extLst>
        </c:ser>
        <c:dLbls>
          <c:showLegendKey val="0"/>
          <c:showVal val="0"/>
          <c:showCatName val="0"/>
          <c:showSerName val="0"/>
          <c:showPercent val="0"/>
          <c:showBubbleSize val="0"/>
        </c:dLbls>
        <c:gapWidth val="150"/>
        <c:axId val="116420608"/>
        <c:axId val="116422144"/>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FAF-4E9C-BA84-1A4CA9BEC632}"/>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FAF-4E9C-BA84-1A4CA9BEC632}"/>
            </c:ext>
          </c:extLst>
        </c:ser>
        <c:dLbls>
          <c:showLegendKey val="0"/>
          <c:showVal val="0"/>
          <c:showCatName val="0"/>
          <c:showSerName val="0"/>
          <c:showPercent val="0"/>
          <c:showBubbleSize val="0"/>
        </c:dLbls>
        <c:marker val="1"/>
        <c:smooth val="0"/>
        <c:axId val="116420608"/>
        <c:axId val="116422144"/>
      </c:lineChart>
      <c:catAx>
        <c:axId val="116420608"/>
        <c:scaling>
          <c:orientation val="minMax"/>
        </c:scaling>
        <c:delete val="0"/>
        <c:axPos val="b"/>
        <c:numFmt formatCode="General" sourceLinked="1"/>
        <c:majorTickMark val="out"/>
        <c:minorTickMark val="none"/>
        <c:tickLblPos val="nextTo"/>
        <c:crossAx val="116422144"/>
        <c:crosses val="autoZero"/>
        <c:auto val="1"/>
        <c:lblAlgn val="ctr"/>
        <c:lblOffset val="100"/>
        <c:noMultiLvlLbl val="0"/>
      </c:catAx>
      <c:valAx>
        <c:axId val="116422144"/>
        <c:scaling>
          <c:orientation val="minMax"/>
          <c:max val="1"/>
        </c:scaling>
        <c:delete val="0"/>
        <c:axPos val="l"/>
        <c:majorGridlines/>
        <c:numFmt formatCode="0.0%" sourceLinked="1"/>
        <c:majorTickMark val="out"/>
        <c:minorTickMark val="none"/>
        <c:tickLblPos val="nextTo"/>
        <c:crossAx val="1164206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'17'!$A$35:$H$35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B80-4960-918B-7BBD44039A5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'17'!$A$40:$H$40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B80-4960-918B-7BBD44039A5B}"/>
            </c:ext>
          </c:extLst>
        </c:ser>
        <c:dLbls>
          <c:showLegendKey val="0"/>
          <c:showVal val="0"/>
          <c:showCatName val="0"/>
          <c:showSerName val="0"/>
          <c:showPercent val="0"/>
          <c:showBubbleSize val="0"/>
        </c:dLbls>
        <c:gapWidth val="150"/>
        <c:axId val="116444160"/>
        <c:axId val="116450048"/>
      </c:barChart>
      <c:lineChart>
        <c:grouping val="standard"/>
        <c:varyColors val="0"/>
        <c:ser>
          <c:idx val="2"/>
          <c:order val="2"/>
          <c:spPr>
            <a:ln w="22225">
              <a:solidFill>
                <a:srgbClr val="FF0000"/>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B80-4960-918B-7BBD44039A5B}"/>
            </c:ext>
          </c:extLst>
        </c:ser>
        <c:ser>
          <c:idx val="3"/>
          <c:order val="3"/>
          <c:spPr>
            <a:ln w="22225">
              <a:solidFill>
                <a:schemeClr val="tx2">
                  <a:lumMod val="75000"/>
                </a:schemeClr>
              </a:solidFill>
              <a:prstDash val="dash"/>
            </a:ln>
          </c:spPr>
          <c:marker>
            <c:symbol val="none"/>
          </c:marker>
          <c:cat>
            <c:strRef>
              <c:f>'17'!$A$8:$H$8</c:f>
              <c:strCache>
                <c:ptCount val="8"/>
                <c:pt idx="0">
                  <c:v>Aug</c:v>
                </c:pt>
                <c:pt idx="1">
                  <c:v>Sep</c:v>
                </c:pt>
                <c:pt idx="2">
                  <c:v>Oct</c:v>
                </c:pt>
                <c:pt idx="3">
                  <c:v>Nov</c:v>
                </c:pt>
                <c:pt idx="4">
                  <c:v>Jan</c:v>
                </c:pt>
                <c:pt idx="5">
                  <c:v>Feb</c:v>
                </c:pt>
                <c:pt idx="6">
                  <c:v>Mar</c:v>
                </c:pt>
                <c:pt idx="7">
                  <c:v>Apr</c:v>
                </c:pt>
              </c:strCache>
            </c:strRef>
          </c:cat>
          <c:val>
            <c:numRef>
              <c:f>'17'!$A$37:$H$37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B80-4960-918B-7BBD44039A5B}"/>
            </c:ext>
          </c:extLst>
        </c:ser>
        <c:dLbls>
          <c:showLegendKey val="0"/>
          <c:showVal val="0"/>
          <c:showCatName val="0"/>
          <c:showSerName val="0"/>
          <c:showPercent val="0"/>
          <c:showBubbleSize val="0"/>
        </c:dLbls>
        <c:marker val="1"/>
        <c:smooth val="0"/>
        <c:axId val="116444160"/>
        <c:axId val="116450048"/>
      </c:lineChart>
      <c:catAx>
        <c:axId val="116444160"/>
        <c:scaling>
          <c:orientation val="minMax"/>
        </c:scaling>
        <c:delete val="0"/>
        <c:axPos val="b"/>
        <c:numFmt formatCode="General" sourceLinked="1"/>
        <c:majorTickMark val="out"/>
        <c:minorTickMark val="none"/>
        <c:tickLblPos val="nextTo"/>
        <c:crossAx val="116450048"/>
        <c:crosses val="autoZero"/>
        <c:auto val="1"/>
        <c:lblAlgn val="ctr"/>
        <c:lblOffset val="100"/>
        <c:noMultiLvlLbl val="0"/>
      </c:catAx>
      <c:valAx>
        <c:axId val="116450048"/>
        <c:scaling>
          <c:orientation val="minMax"/>
          <c:max val="1"/>
        </c:scaling>
        <c:delete val="0"/>
        <c:axPos val="l"/>
        <c:majorGridlines/>
        <c:numFmt formatCode="0.0%" sourceLinked="1"/>
        <c:majorTickMark val="out"/>
        <c:minorTickMark val="none"/>
        <c:tickLblPos val="nextTo"/>
        <c:crossAx val="1164441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'17'!$J$34:$P$34</c:f>
              <c:strCache>
                <c:ptCount val="7"/>
                <c:pt idx="0">
                  <c:v>GP 1</c:v>
                </c:pt>
                <c:pt idx="1">
                  <c:v>GP 2</c:v>
                </c:pt>
                <c:pt idx="2">
                  <c:v>GP 3</c:v>
                </c:pt>
                <c:pt idx="3">
                  <c:v>GP 4</c:v>
                </c:pt>
                <c:pt idx="4">
                  <c:v>GP 5</c:v>
                </c:pt>
                <c:pt idx="5">
                  <c:v>GP 6</c:v>
                </c:pt>
                <c:pt idx="6">
                  <c:v>AVE</c:v>
                </c:pt>
              </c:strCache>
            </c:strRef>
          </c:cat>
          <c:val>
            <c:numRef>
              <c:f>'17'!$J$35:$P$35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F97-48B0-ABC3-E517FF04B3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'17'!$J$34:$P$34</c:f>
              <c:strCache>
                <c:ptCount val="7"/>
                <c:pt idx="0">
                  <c:v>GP 1</c:v>
                </c:pt>
                <c:pt idx="1">
                  <c:v>GP 2</c:v>
                </c:pt>
                <c:pt idx="2">
                  <c:v>GP 3</c:v>
                </c:pt>
                <c:pt idx="3">
                  <c:v>GP 4</c:v>
                </c:pt>
                <c:pt idx="4">
                  <c:v>GP 5</c:v>
                </c:pt>
                <c:pt idx="5">
                  <c:v>GP 6</c:v>
                </c:pt>
                <c:pt idx="6">
                  <c:v>AVE</c:v>
                </c:pt>
              </c:strCache>
            </c:strRef>
          </c:cat>
          <c:val>
            <c:numRef>
              <c:f>'17'!$J$40:$P$40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2F97-48B0-ABC3-E517FF04B3B4}"/>
            </c:ext>
          </c:extLst>
        </c:ser>
        <c:dLbls>
          <c:showLegendKey val="0"/>
          <c:showVal val="0"/>
          <c:showCatName val="0"/>
          <c:showSerName val="0"/>
          <c:showPercent val="0"/>
          <c:showBubbleSize val="0"/>
        </c:dLbls>
        <c:gapWidth val="150"/>
        <c:axId val="116488448"/>
        <c:axId val="116506624"/>
      </c:barChart>
      <c:lineChart>
        <c:grouping val="standard"/>
        <c:varyColors val="0"/>
        <c:ser>
          <c:idx val="2"/>
          <c:order val="2"/>
          <c:spPr>
            <a:ln w="22225">
              <a:solidFill>
                <a:srgbClr val="FF0000"/>
              </a:solidFill>
              <a:prstDash val="dash"/>
            </a:ln>
          </c:spPr>
          <c:marker>
            <c:symbol val="none"/>
          </c:marker>
          <c:cat>
            <c:strRef>
              <c:f>'17'!$J$34:$P$34</c:f>
              <c:strCache>
                <c:ptCount val="7"/>
                <c:pt idx="0">
                  <c:v>GP 1</c:v>
                </c:pt>
                <c:pt idx="1">
                  <c:v>GP 2</c:v>
                </c:pt>
                <c:pt idx="2">
                  <c:v>GP 3</c:v>
                </c:pt>
                <c:pt idx="3">
                  <c:v>GP 4</c:v>
                </c:pt>
                <c:pt idx="4">
                  <c:v>GP 5</c:v>
                </c:pt>
                <c:pt idx="5">
                  <c:v>GP 6</c:v>
                </c:pt>
                <c:pt idx="6">
                  <c:v>AVE</c:v>
                </c:pt>
              </c:strCache>
            </c:strRef>
          </c:cat>
          <c:val>
            <c:numRef>
              <c:f>'17'!$J$38:$P$38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2F97-48B0-ABC3-E517FF04B3B4}"/>
            </c:ext>
          </c:extLst>
        </c:ser>
        <c:ser>
          <c:idx val="3"/>
          <c:order val="3"/>
          <c:spPr>
            <a:ln w="22225">
              <a:solidFill>
                <a:schemeClr val="tx2">
                  <a:lumMod val="75000"/>
                </a:schemeClr>
              </a:solidFill>
              <a:prstDash val="dash"/>
            </a:ln>
          </c:spPr>
          <c:marker>
            <c:symbol val="none"/>
          </c:marker>
          <c:cat>
            <c:strRef>
              <c:f>'17'!$J$34:$P$34</c:f>
              <c:strCache>
                <c:ptCount val="7"/>
                <c:pt idx="0">
                  <c:v>GP 1</c:v>
                </c:pt>
                <c:pt idx="1">
                  <c:v>GP 2</c:v>
                </c:pt>
                <c:pt idx="2">
                  <c:v>GP 3</c:v>
                </c:pt>
                <c:pt idx="3">
                  <c:v>GP 4</c:v>
                </c:pt>
                <c:pt idx="4">
                  <c:v>GP 5</c:v>
                </c:pt>
                <c:pt idx="5">
                  <c:v>GP 6</c:v>
                </c:pt>
                <c:pt idx="6">
                  <c:v>AVE</c:v>
                </c:pt>
              </c:strCache>
            </c:strRef>
          </c:cat>
          <c:val>
            <c:numRef>
              <c:f>'17'!$J$37:$P$37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2F97-48B0-ABC3-E517FF04B3B4}"/>
            </c:ext>
          </c:extLst>
        </c:ser>
        <c:dLbls>
          <c:showLegendKey val="0"/>
          <c:showVal val="0"/>
          <c:showCatName val="0"/>
          <c:showSerName val="0"/>
          <c:showPercent val="0"/>
          <c:showBubbleSize val="0"/>
        </c:dLbls>
        <c:marker val="1"/>
        <c:smooth val="0"/>
        <c:axId val="116488448"/>
        <c:axId val="116506624"/>
      </c:lineChart>
      <c:catAx>
        <c:axId val="116488448"/>
        <c:scaling>
          <c:orientation val="minMax"/>
        </c:scaling>
        <c:delete val="0"/>
        <c:axPos val="b"/>
        <c:numFmt formatCode="General" sourceLinked="1"/>
        <c:majorTickMark val="out"/>
        <c:minorTickMark val="none"/>
        <c:tickLblPos val="nextTo"/>
        <c:crossAx val="116506624"/>
        <c:crosses val="autoZero"/>
        <c:auto val="1"/>
        <c:lblAlgn val="ctr"/>
        <c:lblOffset val="100"/>
        <c:noMultiLvlLbl val="0"/>
      </c:catAx>
      <c:valAx>
        <c:axId val="116506624"/>
        <c:scaling>
          <c:orientation val="minMax"/>
          <c:max val="1"/>
          <c:min val="0.4"/>
        </c:scaling>
        <c:delete val="0"/>
        <c:axPos val="l"/>
        <c:majorGridlines/>
        <c:numFmt formatCode="0%" sourceLinked="1"/>
        <c:majorTickMark val="out"/>
        <c:minorTickMark val="none"/>
        <c:tickLblPos val="nextTo"/>
        <c:crossAx val="1164884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'17'!$B$25:$D$25</c:f>
              <c:numCache>
                <c:formatCode>0</c:formatCode>
                <c:ptCount val="3"/>
                <c:pt idx="0">
                  <c:v>0</c:v>
                </c:pt>
                <c:pt idx="1">
                  <c:v>0</c:v>
                </c:pt>
                <c:pt idx="2">
                  <c:v>0</c:v>
                </c:pt>
              </c:numCache>
            </c:numRef>
          </c:val>
          <c:extLst>
            <c:ext xmlns:c16="http://schemas.microsoft.com/office/drawing/2014/chart" uri="{C3380CC4-5D6E-409C-BE32-E72D297353CC}">
              <c16:uniqueId val="{00000000-E3A3-49D3-9254-1BA6B9484426}"/>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'17'!$B$26:$D$26</c:f>
              <c:numCache>
                <c:formatCode>0</c:formatCode>
                <c:ptCount val="3"/>
                <c:pt idx="0">
                  <c:v>0</c:v>
                </c:pt>
                <c:pt idx="1">
                  <c:v>0</c:v>
                </c:pt>
                <c:pt idx="2">
                  <c:v>0</c:v>
                </c:pt>
              </c:numCache>
            </c:numRef>
          </c:val>
          <c:extLst>
            <c:ext xmlns:c16="http://schemas.microsoft.com/office/drawing/2014/chart" uri="{C3380CC4-5D6E-409C-BE32-E72D297353CC}">
              <c16:uniqueId val="{00000001-E3A3-49D3-9254-1BA6B9484426}"/>
            </c:ext>
          </c:extLst>
        </c:ser>
        <c:dLbls>
          <c:showLegendKey val="0"/>
          <c:showVal val="0"/>
          <c:showCatName val="0"/>
          <c:showSerName val="0"/>
          <c:showPercent val="0"/>
          <c:showBubbleSize val="0"/>
        </c:dLbls>
        <c:gapWidth val="150"/>
        <c:axId val="116598272"/>
        <c:axId val="11659980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'17'!$B$27:$D$27</c:f>
              <c:numCache>
                <c:formatCode>0</c:formatCode>
                <c:ptCount val="3"/>
                <c:pt idx="0">
                  <c:v>0</c:v>
                </c:pt>
                <c:pt idx="1">
                  <c:v>0</c:v>
                </c:pt>
                <c:pt idx="2">
                  <c:v>0</c:v>
                </c:pt>
              </c:numCache>
            </c:numRef>
          </c:val>
          <c:smooth val="0"/>
          <c:extLst>
            <c:ext xmlns:c16="http://schemas.microsoft.com/office/drawing/2014/chart" uri="{C3380CC4-5D6E-409C-BE32-E72D297353CC}">
              <c16:uniqueId val="{00000002-E3A3-49D3-9254-1BA6B9484426}"/>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'17'!$B$28:$D$28</c:f>
              <c:numCache>
                <c:formatCode>0</c:formatCode>
                <c:ptCount val="3"/>
                <c:pt idx="0">
                  <c:v>0</c:v>
                </c:pt>
                <c:pt idx="1">
                  <c:v>0</c:v>
                </c:pt>
                <c:pt idx="2">
                  <c:v>0</c:v>
                </c:pt>
              </c:numCache>
            </c:numRef>
          </c:val>
          <c:smooth val="0"/>
          <c:extLst>
            <c:ext xmlns:c16="http://schemas.microsoft.com/office/drawing/2014/chart" uri="{C3380CC4-5D6E-409C-BE32-E72D297353CC}">
              <c16:uniqueId val="{00000003-E3A3-49D3-9254-1BA6B9484426}"/>
            </c:ext>
          </c:extLst>
        </c:ser>
        <c:dLbls>
          <c:showLegendKey val="0"/>
          <c:showVal val="0"/>
          <c:showCatName val="0"/>
          <c:showSerName val="0"/>
          <c:showPercent val="0"/>
          <c:showBubbleSize val="0"/>
        </c:dLbls>
        <c:marker val="1"/>
        <c:smooth val="0"/>
        <c:axId val="116598272"/>
        <c:axId val="116599808"/>
      </c:lineChart>
      <c:catAx>
        <c:axId val="116598272"/>
        <c:scaling>
          <c:orientation val="minMax"/>
        </c:scaling>
        <c:delete val="0"/>
        <c:axPos val="b"/>
        <c:numFmt formatCode="General" sourceLinked="1"/>
        <c:majorTickMark val="out"/>
        <c:minorTickMark val="none"/>
        <c:tickLblPos val="nextTo"/>
        <c:crossAx val="116599808"/>
        <c:crosses val="autoZero"/>
        <c:auto val="1"/>
        <c:lblAlgn val="ctr"/>
        <c:lblOffset val="100"/>
        <c:noMultiLvlLbl val="0"/>
      </c:catAx>
      <c:valAx>
        <c:axId val="116599808"/>
        <c:scaling>
          <c:orientation val="minMax"/>
        </c:scaling>
        <c:delete val="0"/>
        <c:axPos val="l"/>
        <c:majorGridlines/>
        <c:numFmt formatCode="0" sourceLinked="1"/>
        <c:majorTickMark val="out"/>
        <c:minorTickMark val="none"/>
        <c:tickLblPos val="nextTo"/>
        <c:crossAx val="116598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'17'!$K$25:$M$25</c:f>
              <c:numCache>
                <c:formatCode>0</c:formatCode>
                <c:ptCount val="3"/>
                <c:pt idx="0">
                  <c:v>0</c:v>
                </c:pt>
                <c:pt idx="1">
                  <c:v>0</c:v>
                </c:pt>
                <c:pt idx="2">
                  <c:v>0</c:v>
                </c:pt>
              </c:numCache>
            </c:numRef>
          </c:val>
          <c:extLst>
            <c:ext xmlns:c16="http://schemas.microsoft.com/office/drawing/2014/chart" uri="{C3380CC4-5D6E-409C-BE32-E72D297353CC}">
              <c16:uniqueId val="{00000000-257E-4827-A250-73E7D1AD54E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257E-4827-A250-73E7D1AD54E7}"/>
            </c:ext>
          </c:extLst>
        </c:ser>
        <c:dLbls>
          <c:showLegendKey val="0"/>
          <c:showVal val="0"/>
          <c:showCatName val="0"/>
          <c:showSerName val="0"/>
          <c:showPercent val="0"/>
          <c:showBubbleSize val="0"/>
        </c:dLbls>
        <c:gapWidth val="150"/>
        <c:axId val="116642560"/>
        <c:axId val="1166440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257E-4827-A250-73E7D1AD54E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'17'!$K$28:$M$28</c:f>
              <c:numCache>
                <c:formatCode>0</c:formatCode>
                <c:ptCount val="3"/>
                <c:pt idx="0">
                  <c:v>0</c:v>
                </c:pt>
                <c:pt idx="1">
                  <c:v>0</c:v>
                </c:pt>
                <c:pt idx="2">
                  <c:v>0</c:v>
                </c:pt>
              </c:numCache>
            </c:numRef>
          </c:val>
          <c:smooth val="0"/>
          <c:extLst>
            <c:ext xmlns:c16="http://schemas.microsoft.com/office/drawing/2014/chart" uri="{C3380CC4-5D6E-409C-BE32-E72D297353CC}">
              <c16:uniqueId val="{00000003-257E-4827-A250-73E7D1AD54E7}"/>
            </c:ext>
          </c:extLst>
        </c:ser>
        <c:dLbls>
          <c:showLegendKey val="0"/>
          <c:showVal val="0"/>
          <c:showCatName val="0"/>
          <c:showSerName val="0"/>
          <c:showPercent val="0"/>
          <c:showBubbleSize val="0"/>
        </c:dLbls>
        <c:marker val="1"/>
        <c:smooth val="0"/>
        <c:axId val="116642560"/>
        <c:axId val="116644096"/>
      </c:lineChart>
      <c:catAx>
        <c:axId val="116642560"/>
        <c:scaling>
          <c:orientation val="minMax"/>
        </c:scaling>
        <c:delete val="0"/>
        <c:axPos val="b"/>
        <c:numFmt formatCode="General" sourceLinked="1"/>
        <c:majorTickMark val="out"/>
        <c:minorTickMark val="none"/>
        <c:tickLblPos val="nextTo"/>
        <c:crossAx val="116644096"/>
        <c:crosses val="autoZero"/>
        <c:auto val="1"/>
        <c:lblAlgn val="ctr"/>
        <c:lblOffset val="100"/>
        <c:noMultiLvlLbl val="0"/>
      </c:catAx>
      <c:valAx>
        <c:axId val="116644096"/>
        <c:scaling>
          <c:orientation val="minMax"/>
        </c:scaling>
        <c:delete val="0"/>
        <c:axPos val="l"/>
        <c:majorGridlines/>
        <c:numFmt formatCode="0" sourceLinked="1"/>
        <c:majorTickMark val="out"/>
        <c:minorTickMark val="none"/>
        <c:tickLblPos val="nextTo"/>
        <c:crossAx val="1166425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'17'!$T$12:$V$12</c:f>
              <c:numCache>
                <c:formatCode>0</c:formatCode>
                <c:ptCount val="3"/>
                <c:pt idx="0">
                  <c:v>0</c:v>
                </c:pt>
                <c:pt idx="1">
                  <c:v>0</c:v>
                </c:pt>
                <c:pt idx="2">
                  <c:v>0</c:v>
                </c:pt>
              </c:numCache>
            </c:numRef>
          </c:val>
          <c:extLst>
            <c:ext xmlns:c16="http://schemas.microsoft.com/office/drawing/2014/chart" uri="{C3380CC4-5D6E-409C-BE32-E72D297353CC}">
              <c16:uniqueId val="{00000000-4EE1-4AF3-B933-32600F0BA94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'17'!$T$13:$V$13</c:f>
              <c:numCache>
                <c:formatCode>0</c:formatCode>
                <c:ptCount val="3"/>
                <c:pt idx="0">
                  <c:v>0</c:v>
                </c:pt>
                <c:pt idx="1">
                  <c:v>0</c:v>
                </c:pt>
                <c:pt idx="2">
                  <c:v>0</c:v>
                </c:pt>
              </c:numCache>
            </c:numRef>
          </c:val>
          <c:extLst>
            <c:ext xmlns:c16="http://schemas.microsoft.com/office/drawing/2014/chart" uri="{C3380CC4-5D6E-409C-BE32-E72D297353CC}">
              <c16:uniqueId val="{00000001-4EE1-4AF3-B933-32600F0BA94F}"/>
            </c:ext>
          </c:extLst>
        </c:ser>
        <c:dLbls>
          <c:showLegendKey val="0"/>
          <c:showVal val="0"/>
          <c:showCatName val="0"/>
          <c:showSerName val="0"/>
          <c:showPercent val="0"/>
          <c:showBubbleSize val="0"/>
        </c:dLbls>
        <c:gapWidth val="150"/>
        <c:axId val="116559872"/>
        <c:axId val="11656140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'17'!$T$14:$V$14</c:f>
              <c:numCache>
                <c:formatCode>0</c:formatCode>
                <c:ptCount val="3"/>
                <c:pt idx="0">
                  <c:v>0</c:v>
                </c:pt>
                <c:pt idx="1">
                  <c:v>0</c:v>
                </c:pt>
                <c:pt idx="2">
                  <c:v>0</c:v>
                </c:pt>
              </c:numCache>
            </c:numRef>
          </c:val>
          <c:smooth val="0"/>
          <c:extLst>
            <c:ext xmlns:c16="http://schemas.microsoft.com/office/drawing/2014/chart" uri="{C3380CC4-5D6E-409C-BE32-E72D297353CC}">
              <c16:uniqueId val="{00000002-4EE1-4AF3-B933-32600F0BA94F}"/>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'17'!$T$15:$V$15</c:f>
              <c:numCache>
                <c:formatCode>0</c:formatCode>
                <c:ptCount val="3"/>
                <c:pt idx="0">
                  <c:v>0</c:v>
                </c:pt>
                <c:pt idx="1">
                  <c:v>0</c:v>
                </c:pt>
                <c:pt idx="2">
                  <c:v>0</c:v>
                </c:pt>
              </c:numCache>
            </c:numRef>
          </c:val>
          <c:smooth val="0"/>
          <c:extLst>
            <c:ext xmlns:c16="http://schemas.microsoft.com/office/drawing/2014/chart" uri="{C3380CC4-5D6E-409C-BE32-E72D297353CC}">
              <c16:uniqueId val="{00000003-4EE1-4AF3-B933-32600F0BA94F}"/>
            </c:ext>
          </c:extLst>
        </c:ser>
        <c:dLbls>
          <c:showLegendKey val="0"/>
          <c:showVal val="0"/>
          <c:showCatName val="0"/>
          <c:showSerName val="0"/>
          <c:showPercent val="0"/>
          <c:showBubbleSize val="0"/>
        </c:dLbls>
        <c:marker val="1"/>
        <c:smooth val="0"/>
        <c:axId val="116559872"/>
        <c:axId val="116561408"/>
      </c:lineChart>
      <c:catAx>
        <c:axId val="116559872"/>
        <c:scaling>
          <c:orientation val="minMax"/>
        </c:scaling>
        <c:delete val="0"/>
        <c:axPos val="b"/>
        <c:numFmt formatCode="General" sourceLinked="1"/>
        <c:majorTickMark val="out"/>
        <c:minorTickMark val="none"/>
        <c:tickLblPos val="nextTo"/>
        <c:crossAx val="116561408"/>
        <c:crosses val="autoZero"/>
        <c:auto val="1"/>
        <c:lblAlgn val="ctr"/>
        <c:lblOffset val="100"/>
        <c:noMultiLvlLbl val="0"/>
      </c:catAx>
      <c:valAx>
        <c:axId val="116561408"/>
        <c:scaling>
          <c:orientation val="minMax"/>
        </c:scaling>
        <c:delete val="0"/>
        <c:axPos val="l"/>
        <c:majorGridlines/>
        <c:numFmt formatCode="0" sourceLinked="1"/>
        <c:majorTickMark val="out"/>
        <c:minorTickMark val="none"/>
        <c:tickLblPos val="nextTo"/>
        <c:crossAx val="1165598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'17'!$T$38:$V$38</c:f>
              <c:numCache>
                <c:formatCode>0</c:formatCode>
                <c:ptCount val="3"/>
                <c:pt idx="0">
                  <c:v>0</c:v>
                </c:pt>
                <c:pt idx="1">
                  <c:v>0</c:v>
                </c:pt>
                <c:pt idx="2">
                  <c:v>0</c:v>
                </c:pt>
              </c:numCache>
            </c:numRef>
          </c:val>
          <c:extLst>
            <c:ext xmlns:c16="http://schemas.microsoft.com/office/drawing/2014/chart" uri="{C3380CC4-5D6E-409C-BE32-E72D297353CC}">
              <c16:uniqueId val="{00000000-82AC-471D-AD98-C0004C5ECBB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2AC-471D-AD98-C0004C5ECBB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2AC-471D-AD98-C0004C5ECBB1}"/>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2AC-471D-AD98-C0004C5ECBB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E95-47AC-8550-2799EDC0D15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E95-47AC-8550-2799EDC0D155}"/>
            </c:ext>
          </c:extLst>
        </c:ser>
        <c:dLbls>
          <c:showLegendKey val="0"/>
          <c:showVal val="0"/>
          <c:showCatName val="0"/>
          <c:showSerName val="0"/>
          <c:showPercent val="0"/>
          <c:showBubbleSize val="0"/>
        </c:dLbls>
        <c:gapWidth val="150"/>
        <c:axId val="116777728"/>
        <c:axId val="116779264"/>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E95-47AC-8550-2799EDC0D155}"/>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E95-47AC-8550-2799EDC0D155}"/>
            </c:ext>
          </c:extLst>
        </c:ser>
        <c:dLbls>
          <c:showLegendKey val="0"/>
          <c:showVal val="0"/>
          <c:showCatName val="0"/>
          <c:showSerName val="0"/>
          <c:showPercent val="0"/>
          <c:showBubbleSize val="0"/>
        </c:dLbls>
        <c:marker val="1"/>
        <c:smooth val="0"/>
        <c:axId val="116777728"/>
        <c:axId val="116779264"/>
      </c:lineChart>
      <c:catAx>
        <c:axId val="116777728"/>
        <c:scaling>
          <c:orientation val="minMax"/>
        </c:scaling>
        <c:delete val="0"/>
        <c:axPos val="b"/>
        <c:numFmt formatCode="General" sourceLinked="1"/>
        <c:majorTickMark val="out"/>
        <c:minorTickMark val="none"/>
        <c:tickLblPos val="nextTo"/>
        <c:crossAx val="116779264"/>
        <c:crosses val="autoZero"/>
        <c:auto val="1"/>
        <c:lblAlgn val="ctr"/>
        <c:lblOffset val="100"/>
        <c:noMultiLvlLbl val="0"/>
      </c:catAx>
      <c:valAx>
        <c:axId val="116779264"/>
        <c:scaling>
          <c:orientation val="minMax"/>
        </c:scaling>
        <c:delete val="0"/>
        <c:axPos val="l"/>
        <c:majorGridlines/>
        <c:numFmt formatCode="0.0" sourceLinked="1"/>
        <c:majorTickMark val="out"/>
        <c:minorTickMark val="none"/>
        <c:tickLblPos val="nextTo"/>
        <c:crossAx val="116777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6AC-49DA-8D9A-84A0364AE00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6AC-49DA-8D9A-84A0364AE00D}"/>
            </c:ext>
          </c:extLst>
        </c:ser>
        <c:dLbls>
          <c:showLegendKey val="0"/>
          <c:showVal val="0"/>
          <c:showCatName val="0"/>
          <c:showSerName val="0"/>
          <c:showPercent val="0"/>
          <c:showBubbleSize val="0"/>
        </c:dLbls>
        <c:gapWidth val="150"/>
        <c:axId val="116690944"/>
        <c:axId val="116692480"/>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6AC-49DA-8D9A-84A0364AE00D}"/>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6AC-49DA-8D9A-84A0364AE00D}"/>
            </c:ext>
          </c:extLst>
        </c:ser>
        <c:dLbls>
          <c:showLegendKey val="0"/>
          <c:showVal val="0"/>
          <c:showCatName val="0"/>
          <c:showSerName val="0"/>
          <c:showPercent val="0"/>
          <c:showBubbleSize val="0"/>
        </c:dLbls>
        <c:marker val="1"/>
        <c:smooth val="0"/>
        <c:axId val="116690944"/>
        <c:axId val="116692480"/>
      </c:lineChart>
      <c:catAx>
        <c:axId val="116690944"/>
        <c:scaling>
          <c:orientation val="minMax"/>
        </c:scaling>
        <c:delete val="0"/>
        <c:axPos val="b"/>
        <c:numFmt formatCode="General" sourceLinked="1"/>
        <c:majorTickMark val="out"/>
        <c:minorTickMark val="none"/>
        <c:tickLblPos val="nextTo"/>
        <c:crossAx val="116692480"/>
        <c:crosses val="autoZero"/>
        <c:auto val="1"/>
        <c:lblAlgn val="ctr"/>
        <c:lblOffset val="100"/>
        <c:noMultiLvlLbl val="0"/>
      </c:catAx>
      <c:valAx>
        <c:axId val="116692480"/>
        <c:scaling>
          <c:orientation val="minMax"/>
          <c:max val="70"/>
          <c:min val="10"/>
        </c:scaling>
        <c:delete val="0"/>
        <c:axPos val="l"/>
        <c:majorGridlines/>
        <c:numFmt formatCode="0" sourceLinked="1"/>
        <c:majorTickMark val="out"/>
        <c:minorTickMark val="none"/>
        <c:tickLblPos val="nextTo"/>
        <c:crossAx val="1166909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896-4364-800B-E574D7C4B18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896-4364-800B-E574D7C4B189}"/>
            </c:ext>
          </c:extLst>
        </c:ser>
        <c:dLbls>
          <c:showLegendKey val="0"/>
          <c:showVal val="0"/>
          <c:showCatName val="0"/>
          <c:showSerName val="0"/>
          <c:showPercent val="0"/>
          <c:showBubbleSize val="0"/>
        </c:dLbls>
        <c:gapWidth val="150"/>
        <c:axId val="116718592"/>
        <c:axId val="116790016"/>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896-4364-800B-E574D7C4B189}"/>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896-4364-800B-E574D7C4B189}"/>
            </c:ext>
          </c:extLst>
        </c:ser>
        <c:dLbls>
          <c:showLegendKey val="0"/>
          <c:showVal val="0"/>
          <c:showCatName val="0"/>
          <c:showSerName val="0"/>
          <c:showPercent val="0"/>
          <c:showBubbleSize val="0"/>
        </c:dLbls>
        <c:marker val="1"/>
        <c:smooth val="0"/>
        <c:axId val="116718592"/>
        <c:axId val="116790016"/>
      </c:lineChart>
      <c:catAx>
        <c:axId val="116718592"/>
        <c:scaling>
          <c:orientation val="minMax"/>
        </c:scaling>
        <c:delete val="0"/>
        <c:axPos val="b"/>
        <c:numFmt formatCode="General" sourceLinked="1"/>
        <c:majorTickMark val="out"/>
        <c:minorTickMark val="none"/>
        <c:tickLblPos val="nextTo"/>
        <c:crossAx val="116790016"/>
        <c:crosses val="autoZero"/>
        <c:auto val="1"/>
        <c:lblAlgn val="ctr"/>
        <c:lblOffset val="100"/>
        <c:noMultiLvlLbl val="0"/>
      </c:catAx>
      <c:valAx>
        <c:axId val="116790016"/>
        <c:scaling>
          <c:orientation val="minMax"/>
          <c:max val="1"/>
        </c:scaling>
        <c:delete val="0"/>
        <c:axPos val="l"/>
        <c:majorGridlines/>
        <c:numFmt formatCode="0.0%" sourceLinked="1"/>
        <c:majorTickMark val="out"/>
        <c:minorTickMark val="none"/>
        <c:tickLblPos val="nextTo"/>
        <c:crossAx val="1167185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'18'!$A$35:$H$35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A6E-4E7E-9B1F-500C03994B6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'18'!$A$40:$H$40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A6E-4E7E-9B1F-500C03994B6F}"/>
            </c:ext>
          </c:extLst>
        </c:ser>
        <c:dLbls>
          <c:showLegendKey val="0"/>
          <c:showVal val="0"/>
          <c:showCatName val="0"/>
          <c:showSerName val="0"/>
          <c:showPercent val="0"/>
          <c:showBubbleSize val="0"/>
        </c:dLbls>
        <c:gapWidth val="150"/>
        <c:axId val="116848896"/>
        <c:axId val="116858880"/>
      </c:barChart>
      <c:lineChart>
        <c:grouping val="standard"/>
        <c:varyColors val="0"/>
        <c:ser>
          <c:idx val="2"/>
          <c:order val="2"/>
          <c:spPr>
            <a:ln w="22225">
              <a:solidFill>
                <a:srgbClr val="FF0000"/>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5A6E-4E7E-9B1F-500C03994B6F}"/>
            </c:ext>
          </c:extLst>
        </c:ser>
        <c:ser>
          <c:idx val="3"/>
          <c:order val="3"/>
          <c:spPr>
            <a:ln w="22225">
              <a:solidFill>
                <a:schemeClr val="tx2">
                  <a:lumMod val="75000"/>
                </a:schemeClr>
              </a:solidFill>
              <a:prstDash val="dash"/>
            </a:ln>
          </c:spPr>
          <c:marker>
            <c:symbol val="none"/>
          </c:marker>
          <c:cat>
            <c:strRef>
              <c:f>'18'!$A$8:$H$8</c:f>
              <c:strCache>
                <c:ptCount val="8"/>
                <c:pt idx="0">
                  <c:v>Aug</c:v>
                </c:pt>
                <c:pt idx="1">
                  <c:v>Sep</c:v>
                </c:pt>
                <c:pt idx="2">
                  <c:v>Oct</c:v>
                </c:pt>
                <c:pt idx="3">
                  <c:v>Nov</c:v>
                </c:pt>
                <c:pt idx="4">
                  <c:v>Jan</c:v>
                </c:pt>
                <c:pt idx="5">
                  <c:v>Feb</c:v>
                </c:pt>
                <c:pt idx="6">
                  <c:v>Mar</c:v>
                </c:pt>
                <c:pt idx="7">
                  <c:v>Apr</c:v>
                </c:pt>
              </c:strCache>
            </c:strRef>
          </c:cat>
          <c:val>
            <c:numRef>
              <c:f>'18'!$A$37:$H$37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A6E-4E7E-9B1F-500C03994B6F}"/>
            </c:ext>
          </c:extLst>
        </c:ser>
        <c:dLbls>
          <c:showLegendKey val="0"/>
          <c:showVal val="0"/>
          <c:showCatName val="0"/>
          <c:showSerName val="0"/>
          <c:showPercent val="0"/>
          <c:showBubbleSize val="0"/>
        </c:dLbls>
        <c:marker val="1"/>
        <c:smooth val="0"/>
        <c:axId val="116848896"/>
        <c:axId val="116858880"/>
      </c:lineChart>
      <c:catAx>
        <c:axId val="116848896"/>
        <c:scaling>
          <c:orientation val="minMax"/>
        </c:scaling>
        <c:delete val="0"/>
        <c:axPos val="b"/>
        <c:numFmt formatCode="General" sourceLinked="1"/>
        <c:majorTickMark val="out"/>
        <c:minorTickMark val="none"/>
        <c:tickLblPos val="nextTo"/>
        <c:crossAx val="116858880"/>
        <c:crosses val="autoZero"/>
        <c:auto val="1"/>
        <c:lblAlgn val="ctr"/>
        <c:lblOffset val="100"/>
        <c:noMultiLvlLbl val="0"/>
      </c:catAx>
      <c:valAx>
        <c:axId val="116858880"/>
        <c:scaling>
          <c:orientation val="minMax"/>
          <c:max val="1"/>
        </c:scaling>
        <c:delete val="0"/>
        <c:axPos val="l"/>
        <c:majorGridlines/>
        <c:numFmt formatCode="0.0%" sourceLinked="1"/>
        <c:majorTickMark val="out"/>
        <c:minorTickMark val="none"/>
        <c:tickLblPos val="nextTo"/>
        <c:crossAx val="1168488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'18'!$J$34:$P$34</c:f>
              <c:strCache>
                <c:ptCount val="7"/>
                <c:pt idx="0">
                  <c:v>GP 1</c:v>
                </c:pt>
                <c:pt idx="1">
                  <c:v>GP 2</c:v>
                </c:pt>
                <c:pt idx="2">
                  <c:v>GP 3</c:v>
                </c:pt>
                <c:pt idx="3">
                  <c:v>GP 4</c:v>
                </c:pt>
                <c:pt idx="4">
                  <c:v>GP 5</c:v>
                </c:pt>
                <c:pt idx="5">
                  <c:v>GP 6</c:v>
                </c:pt>
                <c:pt idx="6">
                  <c:v>AVE</c:v>
                </c:pt>
              </c:strCache>
            </c:strRef>
          </c:cat>
          <c:val>
            <c:numRef>
              <c:f>'18'!$J$35:$P$35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6E4A-44E7-8F25-5C37F84A99B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'18'!$J$34:$P$34</c:f>
              <c:strCache>
                <c:ptCount val="7"/>
                <c:pt idx="0">
                  <c:v>GP 1</c:v>
                </c:pt>
                <c:pt idx="1">
                  <c:v>GP 2</c:v>
                </c:pt>
                <c:pt idx="2">
                  <c:v>GP 3</c:v>
                </c:pt>
                <c:pt idx="3">
                  <c:v>GP 4</c:v>
                </c:pt>
                <c:pt idx="4">
                  <c:v>GP 5</c:v>
                </c:pt>
                <c:pt idx="5">
                  <c:v>GP 6</c:v>
                </c:pt>
                <c:pt idx="6">
                  <c:v>AVE</c:v>
                </c:pt>
              </c:strCache>
            </c:strRef>
          </c:cat>
          <c:val>
            <c:numRef>
              <c:f>'18'!$J$40:$P$40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6E4A-44E7-8F25-5C37F84A99BD}"/>
            </c:ext>
          </c:extLst>
        </c:ser>
        <c:dLbls>
          <c:showLegendKey val="0"/>
          <c:showVal val="0"/>
          <c:showCatName val="0"/>
          <c:showSerName val="0"/>
          <c:showPercent val="0"/>
          <c:showBubbleSize val="0"/>
        </c:dLbls>
        <c:gapWidth val="150"/>
        <c:axId val="116889088"/>
        <c:axId val="116890624"/>
      </c:barChart>
      <c:lineChart>
        <c:grouping val="standard"/>
        <c:varyColors val="0"/>
        <c:ser>
          <c:idx val="2"/>
          <c:order val="2"/>
          <c:spPr>
            <a:ln w="22225">
              <a:solidFill>
                <a:srgbClr val="FF0000"/>
              </a:solidFill>
              <a:prstDash val="dash"/>
            </a:ln>
          </c:spPr>
          <c:marker>
            <c:symbol val="none"/>
          </c:marker>
          <c:cat>
            <c:strRef>
              <c:f>'18'!$J$34:$P$34</c:f>
              <c:strCache>
                <c:ptCount val="7"/>
                <c:pt idx="0">
                  <c:v>GP 1</c:v>
                </c:pt>
                <c:pt idx="1">
                  <c:v>GP 2</c:v>
                </c:pt>
                <c:pt idx="2">
                  <c:v>GP 3</c:v>
                </c:pt>
                <c:pt idx="3">
                  <c:v>GP 4</c:v>
                </c:pt>
                <c:pt idx="4">
                  <c:v>GP 5</c:v>
                </c:pt>
                <c:pt idx="5">
                  <c:v>GP 6</c:v>
                </c:pt>
                <c:pt idx="6">
                  <c:v>AVE</c:v>
                </c:pt>
              </c:strCache>
            </c:strRef>
          </c:cat>
          <c:val>
            <c:numRef>
              <c:f>'18'!$J$38:$P$38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6E4A-44E7-8F25-5C37F84A99BD}"/>
            </c:ext>
          </c:extLst>
        </c:ser>
        <c:ser>
          <c:idx val="3"/>
          <c:order val="3"/>
          <c:spPr>
            <a:ln w="22225">
              <a:solidFill>
                <a:schemeClr val="tx2">
                  <a:lumMod val="75000"/>
                </a:schemeClr>
              </a:solidFill>
              <a:prstDash val="dash"/>
            </a:ln>
          </c:spPr>
          <c:marker>
            <c:symbol val="none"/>
          </c:marker>
          <c:cat>
            <c:strRef>
              <c:f>'18'!$J$34:$P$34</c:f>
              <c:strCache>
                <c:ptCount val="7"/>
                <c:pt idx="0">
                  <c:v>GP 1</c:v>
                </c:pt>
                <c:pt idx="1">
                  <c:v>GP 2</c:v>
                </c:pt>
                <c:pt idx="2">
                  <c:v>GP 3</c:v>
                </c:pt>
                <c:pt idx="3">
                  <c:v>GP 4</c:v>
                </c:pt>
                <c:pt idx="4">
                  <c:v>GP 5</c:v>
                </c:pt>
                <c:pt idx="5">
                  <c:v>GP 6</c:v>
                </c:pt>
                <c:pt idx="6">
                  <c:v>AVE</c:v>
                </c:pt>
              </c:strCache>
            </c:strRef>
          </c:cat>
          <c:val>
            <c:numRef>
              <c:f>'18'!$J$37:$P$37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6E4A-44E7-8F25-5C37F84A99BD}"/>
            </c:ext>
          </c:extLst>
        </c:ser>
        <c:dLbls>
          <c:showLegendKey val="0"/>
          <c:showVal val="0"/>
          <c:showCatName val="0"/>
          <c:showSerName val="0"/>
          <c:showPercent val="0"/>
          <c:showBubbleSize val="0"/>
        </c:dLbls>
        <c:marker val="1"/>
        <c:smooth val="0"/>
        <c:axId val="116889088"/>
        <c:axId val="116890624"/>
      </c:lineChart>
      <c:catAx>
        <c:axId val="116889088"/>
        <c:scaling>
          <c:orientation val="minMax"/>
        </c:scaling>
        <c:delete val="0"/>
        <c:axPos val="b"/>
        <c:numFmt formatCode="General" sourceLinked="1"/>
        <c:majorTickMark val="out"/>
        <c:minorTickMark val="none"/>
        <c:tickLblPos val="nextTo"/>
        <c:crossAx val="116890624"/>
        <c:crosses val="autoZero"/>
        <c:auto val="1"/>
        <c:lblAlgn val="ctr"/>
        <c:lblOffset val="100"/>
        <c:noMultiLvlLbl val="0"/>
      </c:catAx>
      <c:valAx>
        <c:axId val="116890624"/>
        <c:scaling>
          <c:orientation val="minMax"/>
          <c:max val="1"/>
          <c:min val="0.4"/>
        </c:scaling>
        <c:delete val="0"/>
        <c:axPos val="l"/>
        <c:majorGridlines/>
        <c:numFmt formatCode="0%" sourceLinked="1"/>
        <c:majorTickMark val="out"/>
        <c:minorTickMark val="none"/>
        <c:tickLblPos val="nextTo"/>
        <c:crossAx val="1168890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'18'!$B$25:$D$25</c:f>
              <c:numCache>
                <c:formatCode>0</c:formatCode>
                <c:ptCount val="3"/>
                <c:pt idx="0">
                  <c:v>0</c:v>
                </c:pt>
                <c:pt idx="1">
                  <c:v>0</c:v>
                </c:pt>
                <c:pt idx="2">
                  <c:v>0</c:v>
                </c:pt>
              </c:numCache>
            </c:numRef>
          </c:val>
          <c:extLst>
            <c:ext xmlns:c16="http://schemas.microsoft.com/office/drawing/2014/chart" uri="{C3380CC4-5D6E-409C-BE32-E72D297353CC}">
              <c16:uniqueId val="{00000000-748C-4056-98DD-F450F06EBFB4}"/>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'18'!$B$26:$D$26</c:f>
              <c:numCache>
                <c:formatCode>0</c:formatCode>
                <c:ptCount val="3"/>
                <c:pt idx="0">
                  <c:v>0</c:v>
                </c:pt>
                <c:pt idx="1">
                  <c:v>0</c:v>
                </c:pt>
                <c:pt idx="2">
                  <c:v>0</c:v>
                </c:pt>
              </c:numCache>
            </c:numRef>
          </c:val>
          <c:extLst>
            <c:ext xmlns:c16="http://schemas.microsoft.com/office/drawing/2014/chart" uri="{C3380CC4-5D6E-409C-BE32-E72D297353CC}">
              <c16:uniqueId val="{00000001-748C-4056-98DD-F450F06EBFB4}"/>
            </c:ext>
          </c:extLst>
        </c:ser>
        <c:dLbls>
          <c:showLegendKey val="0"/>
          <c:showVal val="0"/>
          <c:showCatName val="0"/>
          <c:showSerName val="0"/>
          <c:showPercent val="0"/>
          <c:showBubbleSize val="0"/>
        </c:dLbls>
        <c:gapWidth val="150"/>
        <c:axId val="116912896"/>
        <c:axId val="11691443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'18'!$B$27:$D$27</c:f>
              <c:numCache>
                <c:formatCode>0</c:formatCode>
                <c:ptCount val="3"/>
                <c:pt idx="0">
                  <c:v>0</c:v>
                </c:pt>
                <c:pt idx="1">
                  <c:v>0</c:v>
                </c:pt>
                <c:pt idx="2">
                  <c:v>0</c:v>
                </c:pt>
              </c:numCache>
            </c:numRef>
          </c:val>
          <c:smooth val="0"/>
          <c:extLst>
            <c:ext xmlns:c16="http://schemas.microsoft.com/office/drawing/2014/chart" uri="{C3380CC4-5D6E-409C-BE32-E72D297353CC}">
              <c16:uniqueId val="{00000002-748C-4056-98DD-F450F06EBFB4}"/>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'18'!$B$28:$D$28</c:f>
              <c:numCache>
                <c:formatCode>0</c:formatCode>
                <c:ptCount val="3"/>
                <c:pt idx="0">
                  <c:v>0</c:v>
                </c:pt>
                <c:pt idx="1">
                  <c:v>0</c:v>
                </c:pt>
                <c:pt idx="2">
                  <c:v>0</c:v>
                </c:pt>
              </c:numCache>
            </c:numRef>
          </c:val>
          <c:smooth val="0"/>
          <c:extLst>
            <c:ext xmlns:c16="http://schemas.microsoft.com/office/drawing/2014/chart" uri="{C3380CC4-5D6E-409C-BE32-E72D297353CC}">
              <c16:uniqueId val="{00000003-748C-4056-98DD-F450F06EBFB4}"/>
            </c:ext>
          </c:extLst>
        </c:ser>
        <c:dLbls>
          <c:showLegendKey val="0"/>
          <c:showVal val="0"/>
          <c:showCatName val="0"/>
          <c:showSerName val="0"/>
          <c:showPercent val="0"/>
          <c:showBubbleSize val="0"/>
        </c:dLbls>
        <c:marker val="1"/>
        <c:smooth val="0"/>
        <c:axId val="116912896"/>
        <c:axId val="116914432"/>
      </c:lineChart>
      <c:catAx>
        <c:axId val="116912896"/>
        <c:scaling>
          <c:orientation val="minMax"/>
        </c:scaling>
        <c:delete val="0"/>
        <c:axPos val="b"/>
        <c:numFmt formatCode="General" sourceLinked="1"/>
        <c:majorTickMark val="out"/>
        <c:minorTickMark val="none"/>
        <c:tickLblPos val="nextTo"/>
        <c:crossAx val="116914432"/>
        <c:crosses val="autoZero"/>
        <c:auto val="1"/>
        <c:lblAlgn val="ctr"/>
        <c:lblOffset val="100"/>
        <c:noMultiLvlLbl val="0"/>
      </c:catAx>
      <c:valAx>
        <c:axId val="116914432"/>
        <c:scaling>
          <c:orientation val="minMax"/>
        </c:scaling>
        <c:delete val="0"/>
        <c:axPos val="l"/>
        <c:majorGridlines/>
        <c:numFmt formatCode="0" sourceLinked="1"/>
        <c:majorTickMark val="out"/>
        <c:minorTickMark val="none"/>
        <c:tickLblPos val="nextTo"/>
        <c:crossAx val="1169128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'18'!$K$25:$M$25</c:f>
              <c:numCache>
                <c:formatCode>0</c:formatCode>
                <c:ptCount val="3"/>
                <c:pt idx="0">
                  <c:v>0</c:v>
                </c:pt>
                <c:pt idx="1">
                  <c:v>0</c:v>
                </c:pt>
                <c:pt idx="2">
                  <c:v>0</c:v>
                </c:pt>
              </c:numCache>
            </c:numRef>
          </c:val>
          <c:extLst>
            <c:ext xmlns:c16="http://schemas.microsoft.com/office/drawing/2014/chart" uri="{C3380CC4-5D6E-409C-BE32-E72D297353CC}">
              <c16:uniqueId val="{00000000-6962-4C5B-B451-43F0F21C8F2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6962-4C5B-B451-43F0F21C8F27}"/>
            </c:ext>
          </c:extLst>
        </c:ser>
        <c:dLbls>
          <c:showLegendKey val="0"/>
          <c:showVal val="0"/>
          <c:showCatName val="0"/>
          <c:showSerName val="0"/>
          <c:showPercent val="0"/>
          <c:showBubbleSize val="0"/>
        </c:dLbls>
        <c:gapWidth val="150"/>
        <c:axId val="116957184"/>
        <c:axId val="1169587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6962-4C5B-B451-43F0F21C8F2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'18'!$K$28:$M$28</c:f>
              <c:numCache>
                <c:formatCode>0</c:formatCode>
                <c:ptCount val="3"/>
                <c:pt idx="0">
                  <c:v>0</c:v>
                </c:pt>
                <c:pt idx="1">
                  <c:v>0</c:v>
                </c:pt>
                <c:pt idx="2">
                  <c:v>0</c:v>
                </c:pt>
              </c:numCache>
            </c:numRef>
          </c:val>
          <c:smooth val="0"/>
          <c:extLst>
            <c:ext xmlns:c16="http://schemas.microsoft.com/office/drawing/2014/chart" uri="{C3380CC4-5D6E-409C-BE32-E72D297353CC}">
              <c16:uniqueId val="{00000003-6962-4C5B-B451-43F0F21C8F27}"/>
            </c:ext>
          </c:extLst>
        </c:ser>
        <c:dLbls>
          <c:showLegendKey val="0"/>
          <c:showVal val="0"/>
          <c:showCatName val="0"/>
          <c:showSerName val="0"/>
          <c:showPercent val="0"/>
          <c:showBubbleSize val="0"/>
        </c:dLbls>
        <c:marker val="1"/>
        <c:smooth val="0"/>
        <c:axId val="116957184"/>
        <c:axId val="116958720"/>
      </c:lineChart>
      <c:catAx>
        <c:axId val="116957184"/>
        <c:scaling>
          <c:orientation val="minMax"/>
        </c:scaling>
        <c:delete val="0"/>
        <c:axPos val="b"/>
        <c:numFmt formatCode="General" sourceLinked="1"/>
        <c:majorTickMark val="out"/>
        <c:minorTickMark val="none"/>
        <c:tickLblPos val="nextTo"/>
        <c:crossAx val="116958720"/>
        <c:crosses val="autoZero"/>
        <c:auto val="1"/>
        <c:lblAlgn val="ctr"/>
        <c:lblOffset val="100"/>
        <c:noMultiLvlLbl val="0"/>
      </c:catAx>
      <c:valAx>
        <c:axId val="116958720"/>
        <c:scaling>
          <c:orientation val="minMax"/>
        </c:scaling>
        <c:delete val="0"/>
        <c:axPos val="l"/>
        <c:majorGridlines/>
        <c:numFmt formatCode="0" sourceLinked="1"/>
        <c:majorTickMark val="out"/>
        <c:minorTickMark val="none"/>
        <c:tickLblPos val="nextTo"/>
        <c:crossAx val="1169571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'18'!$T$12:$V$12</c:f>
              <c:numCache>
                <c:formatCode>0</c:formatCode>
                <c:ptCount val="3"/>
                <c:pt idx="0">
                  <c:v>0</c:v>
                </c:pt>
                <c:pt idx="1">
                  <c:v>0</c:v>
                </c:pt>
                <c:pt idx="2">
                  <c:v>0</c:v>
                </c:pt>
              </c:numCache>
            </c:numRef>
          </c:val>
          <c:extLst>
            <c:ext xmlns:c16="http://schemas.microsoft.com/office/drawing/2014/chart" uri="{C3380CC4-5D6E-409C-BE32-E72D297353CC}">
              <c16:uniqueId val="{00000000-9D86-45C7-92AF-B499F7C8FDE1}"/>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'18'!$T$13:$V$13</c:f>
              <c:numCache>
                <c:formatCode>0</c:formatCode>
                <c:ptCount val="3"/>
                <c:pt idx="0">
                  <c:v>0</c:v>
                </c:pt>
                <c:pt idx="1">
                  <c:v>0</c:v>
                </c:pt>
                <c:pt idx="2">
                  <c:v>0</c:v>
                </c:pt>
              </c:numCache>
            </c:numRef>
          </c:val>
          <c:extLst>
            <c:ext xmlns:c16="http://schemas.microsoft.com/office/drawing/2014/chart" uri="{C3380CC4-5D6E-409C-BE32-E72D297353CC}">
              <c16:uniqueId val="{00000001-9D86-45C7-92AF-B499F7C8FDE1}"/>
            </c:ext>
          </c:extLst>
        </c:ser>
        <c:dLbls>
          <c:showLegendKey val="0"/>
          <c:showVal val="0"/>
          <c:showCatName val="0"/>
          <c:showSerName val="0"/>
          <c:showPercent val="0"/>
          <c:showBubbleSize val="0"/>
        </c:dLbls>
        <c:gapWidth val="150"/>
        <c:axId val="117001216"/>
        <c:axId val="1170152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'18'!$T$14:$V$14</c:f>
              <c:numCache>
                <c:formatCode>0</c:formatCode>
                <c:ptCount val="3"/>
                <c:pt idx="0">
                  <c:v>0</c:v>
                </c:pt>
                <c:pt idx="1">
                  <c:v>0</c:v>
                </c:pt>
                <c:pt idx="2">
                  <c:v>0</c:v>
                </c:pt>
              </c:numCache>
            </c:numRef>
          </c:val>
          <c:smooth val="0"/>
          <c:extLst>
            <c:ext xmlns:c16="http://schemas.microsoft.com/office/drawing/2014/chart" uri="{C3380CC4-5D6E-409C-BE32-E72D297353CC}">
              <c16:uniqueId val="{00000002-9D86-45C7-92AF-B499F7C8FDE1}"/>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'18'!$T$15:$V$15</c:f>
              <c:numCache>
                <c:formatCode>0</c:formatCode>
                <c:ptCount val="3"/>
                <c:pt idx="0">
                  <c:v>0</c:v>
                </c:pt>
                <c:pt idx="1">
                  <c:v>0</c:v>
                </c:pt>
                <c:pt idx="2">
                  <c:v>0</c:v>
                </c:pt>
              </c:numCache>
            </c:numRef>
          </c:val>
          <c:smooth val="0"/>
          <c:extLst>
            <c:ext xmlns:c16="http://schemas.microsoft.com/office/drawing/2014/chart" uri="{C3380CC4-5D6E-409C-BE32-E72D297353CC}">
              <c16:uniqueId val="{00000003-9D86-45C7-92AF-B499F7C8FDE1}"/>
            </c:ext>
          </c:extLst>
        </c:ser>
        <c:dLbls>
          <c:showLegendKey val="0"/>
          <c:showVal val="0"/>
          <c:showCatName val="0"/>
          <c:showSerName val="0"/>
          <c:showPercent val="0"/>
          <c:showBubbleSize val="0"/>
        </c:dLbls>
        <c:marker val="1"/>
        <c:smooth val="0"/>
        <c:axId val="117001216"/>
        <c:axId val="117015296"/>
      </c:lineChart>
      <c:catAx>
        <c:axId val="117001216"/>
        <c:scaling>
          <c:orientation val="minMax"/>
        </c:scaling>
        <c:delete val="0"/>
        <c:axPos val="b"/>
        <c:numFmt formatCode="General" sourceLinked="1"/>
        <c:majorTickMark val="out"/>
        <c:minorTickMark val="none"/>
        <c:tickLblPos val="nextTo"/>
        <c:crossAx val="117015296"/>
        <c:crosses val="autoZero"/>
        <c:auto val="1"/>
        <c:lblAlgn val="ctr"/>
        <c:lblOffset val="100"/>
        <c:noMultiLvlLbl val="0"/>
      </c:catAx>
      <c:valAx>
        <c:axId val="117015296"/>
        <c:scaling>
          <c:orientation val="minMax"/>
        </c:scaling>
        <c:delete val="0"/>
        <c:axPos val="l"/>
        <c:majorGridlines/>
        <c:numFmt formatCode="0" sourceLinked="1"/>
        <c:majorTickMark val="out"/>
        <c:minorTickMark val="none"/>
        <c:tickLblPos val="nextTo"/>
        <c:crossAx val="117001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'18'!$T$38:$V$38</c:f>
              <c:numCache>
                <c:formatCode>0</c:formatCode>
                <c:ptCount val="3"/>
                <c:pt idx="0">
                  <c:v>0</c:v>
                </c:pt>
                <c:pt idx="1">
                  <c:v>0</c:v>
                </c:pt>
                <c:pt idx="2">
                  <c:v>0</c:v>
                </c:pt>
              </c:numCache>
            </c:numRef>
          </c:val>
          <c:extLst>
            <c:ext xmlns:c16="http://schemas.microsoft.com/office/drawing/2014/chart" uri="{C3380CC4-5D6E-409C-BE32-E72D297353CC}">
              <c16:uniqueId val="{00000000-CCC6-4378-AAFF-89FA63E33BE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CC6-4378-AAFF-89FA63E33BE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CC6-4378-AAFF-89FA63E33BE5}"/>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CC6-4378-AAFF-89FA63E33BE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086-426E-ABB5-1B3611A15D6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086-426E-ABB5-1B3611A15D60}"/>
            </c:ext>
          </c:extLst>
        </c:ser>
        <c:dLbls>
          <c:showLegendKey val="0"/>
          <c:showVal val="0"/>
          <c:showCatName val="0"/>
          <c:showSerName val="0"/>
          <c:showPercent val="0"/>
          <c:showBubbleSize val="0"/>
        </c:dLbls>
        <c:gapWidth val="150"/>
        <c:axId val="121675776"/>
        <c:axId val="121677312"/>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086-426E-ABB5-1B3611A15D60}"/>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086-426E-ABB5-1B3611A15D60}"/>
            </c:ext>
          </c:extLst>
        </c:ser>
        <c:dLbls>
          <c:showLegendKey val="0"/>
          <c:showVal val="0"/>
          <c:showCatName val="0"/>
          <c:showSerName val="0"/>
          <c:showPercent val="0"/>
          <c:showBubbleSize val="0"/>
        </c:dLbls>
        <c:marker val="1"/>
        <c:smooth val="0"/>
        <c:axId val="121675776"/>
        <c:axId val="121677312"/>
      </c:lineChart>
      <c:catAx>
        <c:axId val="121675776"/>
        <c:scaling>
          <c:orientation val="minMax"/>
        </c:scaling>
        <c:delete val="0"/>
        <c:axPos val="b"/>
        <c:numFmt formatCode="General" sourceLinked="1"/>
        <c:majorTickMark val="out"/>
        <c:minorTickMark val="none"/>
        <c:tickLblPos val="nextTo"/>
        <c:crossAx val="121677312"/>
        <c:crosses val="autoZero"/>
        <c:auto val="1"/>
        <c:lblAlgn val="ctr"/>
        <c:lblOffset val="100"/>
        <c:noMultiLvlLbl val="0"/>
      </c:catAx>
      <c:valAx>
        <c:axId val="121677312"/>
        <c:scaling>
          <c:orientation val="minMax"/>
        </c:scaling>
        <c:delete val="0"/>
        <c:axPos val="l"/>
        <c:majorGridlines/>
        <c:numFmt formatCode="0.0" sourceLinked="1"/>
        <c:majorTickMark val="out"/>
        <c:minorTickMark val="none"/>
        <c:tickLblPos val="nextTo"/>
        <c:crossAx val="121675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4C6-430D-A6EC-7B9D2D84644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4C6-430D-A6EC-7B9D2D846445}"/>
            </c:ext>
          </c:extLst>
        </c:ser>
        <c:dLbls>
          <c:showLegendKey val="0"/>
          <c:showVal val="0"/>
          <c:showCatName val="0"/>
          <c:showSerName val="0"/>
          <c:showPercent val="0"/>
          <c:showBubbleSize val="0"/>
        </c:dLbls>
        <c:gapWidth val="150"/>
        <c:axId val="121695616"/>
        <c:axId val="121697408"/>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4C6-430D-A6EC-7B9D2D846445}"/>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4C6-430D-A6EC-7B9D2D846445}"/>
            </c:ext>
          </c:extLst>
        </c:ser>
        <c:dLbls>
          <c:showLegendKey val="0"/>
          <c:showVal val="0"/>
          <c:showCatName val="0"/>
          <c:showSerName val="0"/>
          <c:showPercent val="0"/>
          <c:showBubbleSize val="0"/>
        </c:dLbls>
        <c:marker val="1"/>
        <c:smooth val="0"/>
        <c:axId val="121695616"/>
        <c:axId val="121697408"/>
      </c:lineChart>
      <c:catAx>
        <c:axId val="121695616"/>
        <c:scaling>
          <c:orientation val="minMax"/>
        </c:scaling>
        <c:delete val="0"/>
        <c:axPos val="b"/>
        <c:numFmt formatCode="General" sourceLinked="1"/>
        <c:majorTickMark val="out"/>
        <c:minorTickMark val="none"/>
        <c:tickLblPos val="nextTo"/>
        <c:crossAx val="121697408"/>
        <c:crosses val="autoZero"/>
        <c:auto val="1"/>
        <c:lblAlgn val="ctr"/>
        <c:lblOffset val="100"/>
        <c:noMultiLvlLbl val="0"/>
      </c:catAx>
      <c:valAx>
        <c:axId val="121697408"/>
        <c:scaling>
          <c:orientation val="minMax"/>
          <c:max val="70"/>
          <c:min val="10"/>
        </c:scaling>
        <c:delete val="0"/>
        <c:axPos val="l"/>
        <c:majorGridlines/>
        <c:numFmt formatCode="0" sourceLinked="1"/>
        <c:majorTickMark val="out"/>
        <c:minorTickMark val="none"/>
        <c:tickLblPos val="nextTo"/>
        <c:crossAx val="1216956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A70-4A4B-AABB-AFA54D9DA05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A70-4A4B-AABB-AFA54D9DA050}"/>
            </c:ext>
          </c:extLst>
        </c:ser>
        <c:dLbls>
          <c:showLegendKey val="0"/>
          <c:showVal val="0"/>
          <c:showCatName val="0"/>
          <c:showSerName val="0"/>
          <c:showPercent val="0"/>
          <c:showBubbleSize val="0"/>
        </c:dLbls>
        <c:gapWidth val="150"/>
        <c:axId val="117074560"/>
        <c:axId val="117084544"/>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A70-4A4B-AABB-AFA54D9DA050}"/>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A70-4A4B-AABB-AFA54D9DA050}"/>
            </c:ext>
          </c:extLst>
        </c:ser>
        <c:dLbls>
          <c:showLegendKey val="0"/>
          <c:showVal val="0"/>
          <c:showCatName val="0"/>
          <c:showSerName val="0"/>
          <c:showPercent val="0"/>
          <c:showBubbleSize val="0"/>
        </c:dLbls>
        <c:marker val="1"/>
        <c:smooth val="0"/>
        <c:axId val="117074560"/>
        <c:axId val="117084544"/>
      </c:lineChart>
      <c:catAx>
        <c:axId val="117074560"/>
        <c:scaling>
          <c:orientation val="minMax"/>
        </c:scaling>
        <c:delete val="0"/>
        <c:axPos val="b"/>
        <c:numFmt formatCode="General" sourceLinked="1"/>
        <c:majorTickMark val="out"/>
        <c:minorTickMark val="none"/>
        <c:tickLblPos val="nextTo"/>
        <c:crossAx val="117084544"/>
        <c:crosses val="autoZero"/>
        <c:auto val="1"/>
        <c:lblAlgn val="ctr"/>
        <c:lblOffset val="100"/>
        <c:noMultiLvlLbl val="0"/>
      </c:catAx>
      <c:valAx>
        <c:axId val="117084544"/>
        <c:scaling>
          <c:orientation val="minMax"/>
          <c:max val="1"/>
        </c:scaling>
        <c:delete val="0"/>
        <c:axPos val="l"/>
        <c:majorGridlines/>
        <c:numFmt formatCode="0.0%" sourceLinked="1"/>
        <c:majorTickMark val="out"/>
        <c:minorTickMark val="none"/>
        <c:tickLblPos val="nextTo"/>
        <c:crossAx val="1170745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'19'!$A$35:$H$35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A1F-4070-A2BA-939EA960C0F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'19'!$A$40:$H$40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A1F-4070-A2BA-939EA960C0F5}"/>
            </c:ext>
          </c:extLst>
        </c:ser>
        <c:dLbls>
          <c:showLegendKey val="0"/>
          <c:showVal val="0"/>
          <c:showCatName val="0"/>
          <c:showSerName val="0"/>
          <c:showPercent val="0"/>
          <c:showBubbleSize val="0"/>
        </c:dLbls>
        <c:gapWidth val="150"/>
        <c:axId val="121845632"/>
        <c:axId val="121847168"/>
      </c:barChart>
      <c:lineChart>
        <c:grouping val="standard"/>
        <c:varyColors val="0"/>
        <c:ser>
          <c:idx val="2"/>
          <c:order val="2"/>
          <c:spPr>
            <a:ln w="22225">
              <a:solidFill>
                <a:srgbClr val="FF0000"/>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A1F-4070-A2BA-939EA960C0F5}"/>
            </c:ext>
          </c:extLst>
        </c:ser>
        <c:ser>
          <c:idx val="3"/>
          <c:order val="3"/>
          <c:spPr>
            <a:ln w="22225">
              <a:solidFill>
                <a:schemeClr val="tx2">
                  <a:lumMod val="75000"/>
                </a:schemeClr>
              </a:solidFill>
              <a:prstDash val="dash"/>
            </a:ln>
          </c:spPr>
          <c:marker>
            <c:symbol val="none"/>
          </c:marker>
          <c:cat>
            <c:strRef>
              <c:f>'19'!$A$8:$H$8</c:f>
              <c:strCache>
                <c:ptCount val="8"/>
                <c:pt idx="0">
                  <c:v>Aug</c:v>
                </c:pt>
                <c:pt idx="1">
                  <c:v>Sep</c:v>
                </c:pt>
                <c:pt idx="2">
                  <c:v>Oct</c:v>
                </c:pt>
                <c:pt idx="3">
                  <c:v>Nov</c:v>
                </c:pt>
                <c:pt idx="4">
                  <c:v>Jan</c:v>
                </c:pt>
                <c:pt idx="5">
                  <c:v>Feb</c:v>
                </c:pt>
                <c:pt idx="6">
                  <c:v>Mar</c:v>
                </c:pt>
                <c:pt idx="7">
                  <c:v>Apr</c:v>
                </c:pt>
              </c:strCache>
            </c:strRef>
          </c:cat>
          <c:val>
            <c:numRef>
              <c:f>'19'!$A$37:$H$37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A1F-4070-A2BA-939EA960C0F5}"/>
            </c:ext>
          </c:extLst>
        </c:ser>
        <c:dLbls>
          <c:showLegendKey val="0"/>
          <c:showVal val="0"/>
          <c:showCatName val="0"/>
          <c:showSerName val="0"/>
          <c:showPercent val="0"/>
          <c:showBubbleSize val="0"/>
        </c:dLbls>
        <c:marker val="1"/>
        <c:smooth val="0"/>
        <c:axId val="121845632"/>
        <c:axId val="121847168"/>
      </c:lineChart>
      <c:catAx>
        <c:axId val="121845632"/>
        <c:scaling>
          <c:orientation val="minMax"/>
        </c:scaling>
        <c:delete val="0"/>
        <c:axPos val="b"/>
        <c:numFmt formatCode="General" sourceLinked="1"/>
        <c:majorTickMark val="out"/>
        <c:minorTickMark val="none"/>
        <c:tickLblPos val="nextTo"/>
        <c:crossAx val="121847168"/>
        <c:crosses val="autoZero"/>
        <c:auto val="1"/>
        <c:lblAlgn val="ctr"/>
        <c:lblOffset val="100"/>
        <c:noMultiLvlLbl val="0"/>
      </c:catAx>
      <c:valAx>
        <c:axId val="121847168"/>
        <c:scaling>
          <c:orientation val="minMax"/>
          <c:max val="1"/>
        </c:scaling>
        <c:delete val="0"/>
        <c:axPos val="l"/>
        <c:majorGridlines/>
        <c:numFmt formatCode="0.0%" sourceLinked="1"/>
        <c:majorTickMark val="out"/>
        <c:minorTickMark val="none"/>
        <c:tickLblPos val="nextTo"/>
        <c:crossAx val="1218456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'19'!$J$34:$P$34</c:f>
              <c:strCache>
                <c:ptCount val="7"/>
                <c:pt idx="0">
                  <c:v>GP 1</c:v>
                </c:pt>
                <c:pt idx="1">
                  <c:v>GP 2</c:v>
                </c:pt>
                <c:pt idx="2">
                  <c:v>GP 3</c:v>
                </c:pt>
                <c:pt idx="3">
                  <c:v>GP 4</c:v>
                </c:pt>
                <c:pt idx="4">
                  <c:v>GP 5</c:v>
                </c:pt>
                <c:pt idx="5">
                  <c:v>GP 6</c:v>
                </c:pt>
                <c:pt idx="6">
                  <c:v>AVE</c:v>
                </c:pt>
              </c:strCache>
            </c:strRef>
          </c:cat>
          <c:val>
            <c:numRef>
              <c:f>'19'!$J$35:$P$35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E042-41D9-8FF7-EB445AF12F2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'19'!$J$34:$P$34</c:f>
              <c:strCache>
                <c:ptCount val="7"/>
                <c:pt idx="0">
                  <c:v>GP 1</c:v>
                </c:pt>
                <c:pt idx="1">
                  <c:v>GP 2</c:v>
                </c:pt>
                <c:pt idx="2">
                  <c:v>GP 3</c:v>
                </c:pt>
                <c:pt idx="3">
                  <c:v>GP 4</c:v>
                </c:pt>
                <c:pt idx="4">
                  <c:v>GP 5</c:v>
                </c:pt>
                <c:pt idx="5">
                  <c:v>GP 6</c:v>
                </c:pt>
                <c:pt idx="6">
                  <c:v>AVE</c:v>
                </c:pt>
              </c:strCache>
            </c:strRef>
          </c:cat>
          <c:val>
            <c:numRef>
              <c:f>'19'!$J$40:$P$40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E042-41D9-8FF7-EB445AF12F21}"/>
            </c:ext>
          </c:extLst>
        </c:ser>
        <c:dLbls>
          <c:showLegendKey val="0"/>
          <c:showVal val="0"/>
          <c:showCatName val="0"/>
          <c:showSerName val="0"/>
          <c:showPercent val="0"/>
          <c:showBubbleSize val="0"/>
        </c:dLbls>
        <c:gapWidth val="150"/>
        <c:axId val="121881728"/>
        <c:axId val="121883264"/>
      </c:barChart>
      <c:lineChart>
        <c:grouping val="standard"/>
        <c:varyColors val="0"/>
        <c:ser>
          <c:idx val="2"/>
          <c:order val="2"/>
          <c:spPr>
            <a:ln w="22225">
              <a:solidFill>
                <a:srgbClr val="FF0000"/>
              </a:solidFill>
              <a:prstDash val="dash"/>
            </a:ln>
          </c:spPr>
          <c:marker>
            <c:symbol val="none"/>
          </c:marker>
          <c:cat>
            <c:strRef>
              <c:f>'19'!$J$34:$P$34</c:f>
              <c:strCache>
                <c:ptCount val="7"/>
                <c:pt idx="0">
                  <c:v>GP 1</c:v>
                </c:pt>
                <c:pt idx="1">
                  <c:v>GP 2</c:v>
                </c:pt>
                <c:pt idx="2">
                  <c:v>GP 3</c:v>
                </c:pt>
                <c:pt idx="3">
                  <c:v>GP 4</c:v>
                </c:pt>
                <c:pt idx="4">
                  <c:v>GP 5</c:v>
                </c:pt>
                <c:pt idx="5">
                  <c:v>GP 6</c:v>
                </c:pt>
                <c:pt idx="6">
                  <c:v>AVE</c:v>
                </c:pt>
              </c:strCache>
            </c:strRef>
          </c:cat>
          <c:val>
            <c:numRef>
              <c:f>'19'!$J$38:$P$38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E042-41D9-8FF7-EB445AF12F21}"/>
            </c:ext>
          </c:extLst>
        </c:ser>
        <c:ser>
          <c:idx val="3"/>
          <c:order val="3"/>
          <c:spPr>
            <a:ln w="22225">
              <a:solidFill>
                <a:schemeClr val="tx2">
                  <a:lumMod val="75000"/>
                </a:schemeClr>
              </a:solidFill>
              <a:prstDash val="dash"/>
            </a:ln>
          </c:spPr>
          <c:marker>
            <c:symbol val="none"/>
          </c:marker>
          <c:cat>
            <c:strRef>
              <c:f>'19'!$J$34:$P$34</c:f>
              <c:strCache>
                <c:ptCount val="7"/>
                <c:pt idx="0">
                  <c:v>GP 1</c:v>
                </c:pt>
                <c:pt idx="1">
                  <c:v>GP 2</c:v>
                </c:pt>
                <c:pt idx="2">
                  <c:v>GP 3</c:v>
                </c:pt>
                <c:pt idx="3">
                  <c:v>GP 4</c:v>
                </c:pt>
                <c:pt idx="4">
                  <c:v>GP 5</c:v>
                </c:pt>
                <c:pt idx="5">
                  <c:v>GP 6</c:v>
                </c:pt>
                <c:pt idx="6">
                  <c:v>AVE</c:v>
                </c:pt>
              </c:strCache>
            </c:strRef>
          </c:cat>
          <c:val>
            <c:numRef>
              <c:f>'19'!$J$37:$P$37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E042-41D9-8FF7-EB445AF12F21}"/>
            </c:ext>
          </c:extLst>
        </c:ser>
        <c:dLbls>
          <c:showLegendKey val="0"/>
          <c:showVal val="0"/>
          <c:showCatName val="0"/>
          <c:showSerName val="0"/>
          <c:showPercent val="0"/>
          <c:showBubbleSize val="0"/>
        </c:dLbls>
        <c:marker val="1"/>
        <c:smooth val="0"/>
        <c:axId val="121881728"/>
        <c:axId val="121883264"/>
      </c:lineChart>
      <c:catAx>
        <c:axId val="121881728"/>
        <c:scaling>
          <c:orientation val="minMax"/>
        </c:scaling>
        <c:delete val="0"/>
        <c:axPos val="b"/>
        <c:numFmt formatCode="General" sourceLinked="1"/>
        <c:majorTickMark val="out"/>
        <c:minorTickMark val="none"/>
        <c:tickLblPos val="nextTo"/>
        <c:crossAx val="121883264"/>
        <c:crosses val="autoZero"/>
        <c:auto val="1"/>
        <c:lblAlgn val="ctr"/>
        <c:lblOffset val="100"/>
        <c:noMultiLvlLbl val="0"/>
      </c:catAx>
      <c:valAx>
        <c:axId val="121883264"/>
        <c:scaling>
          <c:orientation val="minMax"/>
          <c:max val="1"/>
          <c:min val="0.4"/>
        </c:scaling>
        <c:delete val="0"/>
        <c:axPos val="l"/>
        <c:majorGridlines/>
        <c:numFmt formatCode="0%" sourceLinked="1"/>
        <c:majorTickMark val="out"/>
        <c:minorTickMark val="none"/>
        <c:tickLblPos val="nextTo"/>
        <c:crossAx val="1218817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'19'!$B$25:$D$25</c:f>
              <c:numCache>
                <c:formatCode>0</c:formatCode>
                <c:ptCount val="3"/>
                <c:pt idx="0">
                  <c:v>0</c:v>
                </c:pt>
                <c:pt idx="1">
                  <c:v>0</c:v>
                </c:pt>
                <c:pt idx="2">
                  <c:v>0</c:v>
                </c:pt>
              </c:numCache>
            </c:numRef>
          </c:val>
          <c:extLst>
            <c:ext xmlns:c16="http://schemas.microsoft.com/office/drawing/2014/chart" uri="{C3380CC4-5D6E-409C-BE32-E72D297353CC}">
              <c16:uniqueId val="{00000000-7453-4576-98F7-B403CB7DB3CA}"/>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'19'!$B$26:$D$26</c:f>
              <c:numCache>
                <c:formatCode>0</c:formatCode>
                <c:ptCount val="3"/>
                <c:pt idx="0">
                  <c:v>0</c:v>
                </c:pt>
                <c:pt idx="1">
                  <c:v>0</c:v>
                </c:pt>
                <c:pt idx="2">
                  <c:v>0</c:v>
                </c:pt>
              </c:numCache>
            </c:numRef>
          </c:val>
          <c:extLst>
            <c:ext xmlns:c16="http://schemas.microsoft.com/office/drawing/2014/chart" uri="{C3380CC4-5D6E-409C-BE32-E72D297353CC}">
              <c16:uniqueId val="{00000001-7453-4576-98F7-B403CB7DB3CA}"/>
            </c:ext>
          </c:extLst>
        </c:ser>
        <c:dLbls>
          <c:showLegendKey val="0"/>
          <c:showVal val="0"/>
          <c:showCatName val="0"/>
          <c:showSerName val="0"/>
          <c:showPercent val="0"/>
          <c:showBubbleSize val="0"/>
        </c:dLbls>
        <c:gapWidth val="150"/>
        <c:axId val="121794944"/>
        <c:axId val="12179648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'19'!$B$27:$D$27</c:f>
              <c:numCache>
                <c:formatCode>0</c:formatCode>
                <c:ptCount val="3"/>
                <c:pt idx="0">
                  <c:v>0</c:v>
                </c:pt>
                <c:pt idx="1">
                  <c:v>0</c:v>
                </c:pt>
                <c:pt idx="2">
                  <c:v>0</c:v>
                </c:pt>
              </c:numCache>
            </c:numRef>
          </c:val>
          <c:smooth val="0"/>
          <c:extLst>
            <c:ext xmlns:c16="http://schemas.microsoft.com/office/drawing/2014/chart" uri="{C3380CC4-5D6E-409C-BE32-E72D297353CC}">
              <c16:uniqueId val="{00000002-7453-4576-98F7-B403CB7DB3CA}"/>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'19'!$B$28:$D$28</c:f>
              <c:numCache>
                <c:formatCode>0</c:formatCode>
                <c:ptCount val="3"/>
                <c:pt idx="0">
                  <c:v>0</c:v>
                </c:pt>
                <c:pt idx="1">
                  <c:v>0</c:v>
                </c:pt>
                <c:pt idx="2">
                  <c:v>0</c:v>
                </c:pt>
              </c:numCache>
            </c:numRef>
          </c:val>
          <c:smooth val="0"/>
          <c:extLst>
            <c:ext xmlns:c16="http://schemas.microsoft.com/office/drawing/2014/chart" uri="{C3380CC4-5D6E-409C-BE32-E72D297353CC}">
              <c16:uniqueId val="{00000003-7453-4576-98F7-B403CB7DB3CA}"/>
            </c:ext>
          </c:extLst>
        </c:ser>
        <c:dLbls>
          <c:showLegendKey val="0"/>
          <c:showVal val="0"/>
          <c:showCatName val="0"/>
          <c:showSerName val="0"/>
          <c:showPercent val="0"/>
          <c:showBubbleSize val="0"/>
        </c:dLbls>
        <c:marker val="1"/>
        <c:smooth val="0"/>
        <c:axId val="121794944"/>
        <c:axId val="121796480"/>
      </c:lineChart>
      <c:catAx>
        <c:axId val="121794944"/>
        <c:scaling>
          <c:orientation val="minMax"/>
        </c:scaling>
        <c:delete val="0"/>
        <c:axPos val="b"/>
        <c:numFmt formatCode="General" sourceLinked="1"/>
        <c:majorTickMark val="out"/>
        <c:minorTickMark val="none"/>
        <c:tickLblPos val="nextTo"/>
        <c:crossAx val="121796480"/>
        <c:crosses val="autoZero"/>
        <c:auto val="1"/>
        <c:lblAlgn val="ctr"/>
        <c:lblOffset val="100"/>
        <c:noMultiLvlLbl val="0"/>
      </c:catAx>
      <c:valAx>
        <c:axId val="121796480"/>
        <c:scaling>
          <c:orientation val="minMax"/>
        </c:scaling>
        <c:delete val="0"/>
        <c:axPos val="l"/>
        <c:majorGridlines/>
        <c:numFmt formatCode="0" sourceLinked="1"/>
        <c:majorTickMark val="out"/>
        <c:minorTickMark val="none"/>
        <c:tickLblPos val="nextTo"/>
        <c:crossAx val="1217949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'19'!$K$25:$M$25</c:f>
              <c:numCache>
                <c:formatCode>0</c:formatCode>
                <c:ptCount val="3"/>
                <c:pt idx="0">
                  <c:v>0</c:v>
                </c:pt>
                <c:pt idx="1">
                  <c:v>0</c:v>
                </c:pt>
                <c:pt idx="2">
                  <c:v>0</c:v>
                </c:pt>
              </c:numCache>
            </c:numRef>
          </c:val>
          <c:extLst>
            <c:ext xmlns:c16="http://schemas.microsoft.com/office/drawing/2014/chart" uri="{C3380CC4-5D6E-409C-BE32-E72D297353CC}">
              <c16:uniqueId val="{00000000-085B-400B-ACAA-E24678B2CBA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085B-400B-ACAA-E24678B2CBA8}"/>
            </c:ext>
          </c:extLst>
        </c:ser>
        <c:dLbls>
          <c:showLegendKey val="0"/>
          <c:showVal val="0"/>
          <c:showCatName val="0"/>
          <c:showSerName val="0"/>
          <c:showPercent val="0"/>
          <c:showBubbleSize val="0"/>
        </c:dLbls>
        <c:gapWidth val="150"/>
        <c:axId val="121904512"/>
        <c:axId val="12191040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085B-400B-ACAA-E24678B2CBA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'19'!$K$28:$M$28</c:f>
              <c:numCache>
                <c:formatCode>0</c:formatCode>
                <c:ptCount val="3"/>
                <c:pt idx="0">
                  <c:v>0</c:v>
                </c:pt>
                <c:pt idx="1">
                  <c:v>0</c:v>
                </c:pt>
                <c:pt idx="2">
                  <c:v>0</c:v>
                </c:pt>
              </c:numCache>
            </c:numRef>
          </c:val>
          <c:smooth val="0"/>
          <c:extLst>
            <c:ext xmlns:c16="http://schemas.microsoft.com/office/drawing/2014/chart" uri="{C3380CC4-5D6E-409C-BE32-E72D297353CC}">
              <c16:uniqueId val="{00000003-085B-400B-ACAA-E24678B2CBA8}"/>
            </c:ext>
          </c:extLst>
        </c:ser>
        <c:dLbls>
          <c:showLegendKey val="0"/>
          <c:showVal val="0"/>
          <c:showCatName val="0"/>
          <c:showSerName val="0"/>
          <c:showPercent val="0"/>
          <c:showBubbleSize val="0"/>
        </c:dLbls>
        <c:marker val="1"/>
        <c:smooth val="0"/>
        <c:axId val="121904512"/>
        <c:axId val="121910400"/>
      </c:lineChart>
      <c:catAx>
        <c:axId val="121904512"/>
        <c:scaling>
          <c:orientation val="minMax"/>
        </c:scaling>
        <c:delete val="0"/>
        <c:axPos val="b"/>
        <c:numFmt formatCode="General" sourceLinked="1"/>
        <c:majorTickMark val="out"/>
        <c:minorTickMark val="none"/>
        <c:tickLblPos val="nextTo"/>
        <c:crossAx val="121910400"/>
        <c:crosses val="autoZero"/>
        <c:auto val="1"/>
        <c:lblAlgn val="ctr"/>
        <c:lblOffset val="100"/>
        <c:noMultiLvlLbl val="0"/>
      </c:catAx>
      <c:valAx>
        <c:axId val="121910400"/>
        <c:scaling>
          <c:orientation val="minMax"/>
        </c:scaling>
        <c:delete val="0"/>
        <c:axPos val="l"/>
        <c:majorGridlines/>
        <c:numFmt formatCode="0" sourceLinked="1"/>
        <c:majorTickMark val="out"/>
        <c:minorTickMark val="none"/>
        <c:tickLblPos val="nextTo"/>
        <c:crossAx val="1219045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'19'!$T$12:$V$12</c:f>
              <c:numCache>
                <c:formatCode>0</c:formatCode>
                <c:ptCount val="3"/>
                <c:pt idx="0">
                  <c:v>0</c:v>
                </c:pt>
                <c:pt idx="1">
                  <c:v>0</c:v>
                </c:pt>
                <c:pt idx="2">
                  <c:v>0</c:v>
                </c:pt>
              </c:numCache>
            </c:numRef>
          </c:val>
          <c:extLst>
            <c:ext xmlns:c16="http://schemas.microsoft.com/office/drawing/2014/chart" uri="{C3380CC4-5D6E-409C-BE32-E72D297353CC}">
              <c16:uniqueId val="{00000000-CCAC-450D-AA44-A8F767D0EA6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'19'!$T$13:$V$13</c:f>
              <c:numCache>
                <c:formatCode>0</c:formatCode>
                <c:ptCount val="3"/>
                <c:pt idx="0">
                  <c:v>0</c:v>
                </c:pt>
                <c:pt idx="1">
                  <c:v>0</c:v>
                </c:pt>
                <c:pt idx="2">
                  <c:v>0</c:v>
                </c:pt>
              </c:numCache>
            </c:numRef>
          </c:val>
          <c:extLst>
            <c:ext xmlns:c16="http://schemas.microsoft.com/office/drawing/2014/chart" uri="{C3380CC4-5D6E-409C-BE32-E72D297353CC}">
              <c16:uniqueId val="{00000001-CCAC-450D-AA44-A8F767D0EA6B}"/>
            </c:ext>
          </c:extLst>
        </c:ser>
        <c:dLbls>
          <c:showLegendKey val="0"/>
          <c:showVal val="0"/>
          <c:showCatName val="0"/>
          <c:showSerName val="0"/>
          <c:showPercent val="0"/>
          <c:showBubbleSize val="0"/>
        </c:dLbls>
        <c:gapWidth val="150"/>
        <c:axId val="121944704"/>
        <c:axId val="12195878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'19'!$T$14:$V$14</c:f>
              <c:numCache>
                <c:formatCode>0</c:formatCode>
                <c:ptCount val="3"/>
                <c:pt idx="0">
                  <c:v>0</c:v>
                </c:pt>
                <c:pt idx="1">
                  <c:v>0</c:v>
                </c:pt>
                <c:pt idx="2">
                  <c:v>0</c:v>
                </c:pt>
              </c:numCache>
            </c:numRef>
          </c:val>
          <c:smooth val="0"/>
          <c:extLst>
            <c:ext xmlns:c16="http://schemas.microsoft.com/office/drawing/2014/chart" uri="{C3380CC4-5D6E-409C-BE32-E72D297353CC}">
              <c16:uniqueId val="{00000002-CCAC-450D-AA44-A8F767D0EA6B}"/>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'19'!$T$15:$V$15</c:f>
              <c:numCache>
                <c:formatCode>0</c:formatCode>
                <c:ptCount val="3"/>
                <c:pt idx="0">
                  <c:v>0</c:v>
                </c:pt>
                <c:pt idx="1">
                  <c:v>0</c:v>
                </c:pt>
                <c:pt idx="2">
                  <c:v>0</c:v>
                </c:pt>
              </c:numCache>
            </c:numRef>
          </c:val>
          <c:smooth val="0"/>
          <c:extLst>
            <c:ext xmlns:c16="http://schemas.microsoft.com/office/drawing/2014/chart" uri="{C3380CC4-5D6E-409C-BE32-E72D297353CC}">
              <c16:uniqueId val="{00000003-CCAC-450D-AA44-A8F767D0EA6B}"/>
            </c:ext>
          </c:extLst>
        </c:ser>
        <c:dLbls>
          <c:showLegendKey val="0"/>
          <c:showVal val="0"/>
          <c:showCatName val="0"/>
          <c:showSerName val="0"/>
          <c:showPercent val="0"/>
          <c:showBubbleSize val="0"/>
        </c:dLbls>
        <c:marker val="1"/>
        <c:smooth val="0"/>
        <c:axId val="121944704"/>
        <c:axId val="121958784"/>
      </c:lineChart>
      <c:catAx>
        <c:axId val="121944704"/>
        <c:scaling>
          <c:orientation val="minMax"/>
        </c:scaling>
        <c:delete val="0"/>
        <c:axPos val="b"/>
        <c:numFmt formatCode="General" sourceLinked="1"/>
        <c:majorTickMark val="out"/>
        <c:minorTickMark val="none"/>
        <c:tickLblPos val="nextTo"/>
        <c:crossAx val="121958784"/>
        <c:crosses val="autoZero"/>
        <c:auto val="1"/>
        <c:lblAlgn val="ctr"/>
        <c:lblOffset val="100"/>
        <c:noMultiLvlLbl val="0"/>
      </c:catAx>
      <c:valAx>
        <c:axId val="121958784"/>
        <c:scaling>
          <c:orientation val="minMax"/>
        </c:scaling>
        <c:delete val="0"/>
        <c:axPos val="l"/>
        <c:majorGridlines/>
        <c:numFmt formatCode="0" sourceLinked="1"/>
        <c:majorTickMark val="out"/>
        <c:minorTickMark val="none"/>
        <c:tickLblPos val="nextTo"/>
        <c:crossAx val="1219447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'19'!$T$38:$V$38</c:f>
              <c:numCache>
                <c:formatCode>0</c:formatCode>
                <c:ptCount val="3"/>
                <c:pt idx="0">
                  <c:v>0</c:v>
                </c:pt>
                <c:pt idx="1">
                  <c:v>0</c:v>
                </c:pt>
                <c:pt idx="2">
                  <c:v>0</c:v>
                </c:pt>
              </c:numCache>
            </c:numRef>
          </c:val>
          <c:extLst>
            <c:ext xmlns:c16="http://schemas.microsoft.com/office/drawing/2014/chart" uri="{C3380CC4-5D6E-409C-BE32-E72D297353CC}">
              <c16:uniqueId val="{00000000-C60B-4437-96C1-EAF03176118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C60B-4437-96C1-EAF03176118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C60B-4437-96C1-EAF031761184}"/>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C60B-4437-96C1-EAF03176118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7E0-4F6C-BC43-CDE9570AFF3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7E0-4F6C-BC43-CDE9570AFF30}"/>
            </c:ext>
          </c:extLst>
        </c:ser>
        <c:dLbls>
          <c:showLegendKey val="0"/>
          <c:showVal val="0"/>
          <c:showCatName val="0"/>
          <c:showSerName val="0"/>
          <c:showPercent val="0"/>
          <c:showBubbleSize val="0"/>
        </c:dLbls>
        <c:gapWidth val="150"/>
        <c:axId val="122166656"/>
        <c:axId val="122176640"/>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7E0-4F6C-BC43-CDE9570AFF30}"/>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7E0-4F6C-BC43-CDE9570AFF30}"/>
            </c:ext>
          </c:extLst>
        </c:ser>
        <c:dLbls>
          <c:showLegendKey val="0"/>
          <c:showVal val="0"/>
          <c:showCatName val="0"/>
          <c:showSerName val="0"/>
          <c:showPercent val="0"/>
          <c:showBubbleSize val="0"/>
        </c:dLbls>
        <c:marker val="1"/>
        <c:smooth val="0"/>
        <c:axId val="122166656"/>
        <c:axId val="122176640"/>
      </c:lineChart>
      <c:catAx>
        <c:axId val="122166656"/>
        <c:scaling>
          <c:orientation val="minMax"/>
        </c:scaling>
        <c:delete val="0"/>
        <c:axPos val="b"/>
        <c:numFmt formatCode="General" sourceLinked="1"/>
        <c:majorTickMark val="out"/>
        <c:minorTickMark val="none"/>
        <c:tickLblPos val="nextTo"/>
        <c:crossAx val="122176640"/>
        <c:crosses val="autoZero"/>
        <c:auto val="1"/>
        <c:lblAlgn val="ctr"/>
        <c:lblOffset val="100"/>
        <c:noMultiLvlLbl val="0"/>
      </c:catAx>
      <c:valAx>
        <c:axId val="122176640"/>
        <c:scaling>
          <c:orientation val="minMax"/>
        </c:scaling>
        <c:delete val="0"/>
        <c:axPos val="l"/>
        <c:majorGridlines/>
        <c:numFmt formatCode="0.0" sourceLinked="1"/>
        <c:majorTickMark val="out"/>
        <c:minorTickMark val="none"/>
        <c:tickLblPos val="nextTo"/>
        <c:crossAx val="1221666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2BA-4F54-9233-D31DCA0DF25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2BA-4F54-9233-D31DCA0DF25B}"/>
            </c:ext>
          </c:extLst>
        </c:ser>
        <c:dLbls>
          <c:showLegendKey val="0"/>
          <c:showVal val="0"/>
          <c:showCatName val="0"/>
          <c:showSerName val="0"/>
          <c:showPercent val="0"/>
          <c:showBubbleSize val="0"/>
        </c:dLbls>
        <c:gapWidth val="150"/>
        <c:axId val="122219136"/>
        <c:axId val="122098048"/>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2BA-4F54-9233-D31DCA0DF25B}"/>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2BA-4F54-9233-D31DCA0DF25B}"/>
            </c:ext>
          </c:extLst>
        </c:ser>
        <c:dLbls>
          <c:showLegendKey val="0"/>
          <c:showVal val="0"/>
          <c:showCatName val="0"/>
          <c:showSerName val="0"/>
          <c:showPercent val="0"/>
          <c:showBubbleSize val="0"/>
        </c:dLbls>
        <c:marker val="1"/>
        <c:smooth val="0"/>
        <c:axId val="122219136"/>
        <c:axId val="122098048"/>
      </c:lineChart>
      <c:catAx>
        <c:axId val="122219136"/>
        <c:scaling>
          <c:orientation val="minMax"/>
        </c:scaling>
        <c:delete val="0"/>
        <c:axPos val="b"/>
        <c:numFmt formatCode="General" sourceLinked="1"/>
        <c:majorTickMark val="out"/>
        <c:minorTickMark val="none"/>
        <c:tickLblPos val="nextTo"/>
        <c:crossAx val="122098048"/>
        <c:crosses val="autoZero"/>
        <c:auto val="1"/>
        <c:lblAlgn val="ctr"/>
        <c:lblOffset val="100"/>
        <c:noMultiLvlLbl val="0"/>
      </c:catAx>
      <c:valAx>
        <c:axId val="122098048"/>
        <c:scaling>
          <c:orientation val="minMax"/>
          <c:max val="70"/>
          <c:min val="10"/>
        </c:scaling>
        <c:delete val="0"/>
        <c:axPos val="l"/>
        <c:majorGridlines/>
        <c:numFmt formatCode="0" sourceLinked="1"/>
        <c:majorTickMark val="out"/>
        <c:minorTickMark val="none"/>
        <c:tickLblPos val="nextTo"/>
        <c:crossAx val="1222191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239-4382-99AB-149E950AEC5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239-4382-99AB-149E950AEC53}"/>
            </c:ext>
          </c:extLst>
        </c:ser>
        <c:dLbls>
          <c:showLegendKey val="0"/>
          <c:showVal val="0"/>
          <c:showCatName val="0"/>
          <c:showSerName val="0"/>
          <c:showPercent val="0"/>
          <c:showBubbleSize val="0"/>
        </c:dLbls>
        <c:gapWidth val="150"/>
        <c:axId val="122120064"/>
        <c:axId val="122121600"/>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239-4382-99AB-149E950AEC53}"/>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239-4382-99AB-149E950AEC53}"/>
            </c:ext>
          </c:extLst>
        </c:ser>
        <c:dLbls>
          <c:showLegendKey val="0"/>
          <c:showVal val="0"/>
          <c:showCatName val="0"/>
          <c:showSerName val="0"/>
          <c:showPercent val="0"/>
          <c:showBubbleSize val="0"/>
        </c:dLbls>
        <c:marker val="1"/>
        <c:smooth val="0"/>
        <c:axId val="122120064"/>
        <c:axId val="122121600"/>
      </c:lineChart>
      <c:catAx>
        <c:axId val="122120064"/>
        <c:scaling>
          <c:orientation val="minMax"/>
        </c:scaling>
        <c:delete val="0"/>
        <c:axPos val="b"/>
        <c:numFmt formatCode="General" sourceLinked="1"/>
        <c:majorTickMark val="out"/>
        <c:minorTickMark val="none"/>
        <c:tickLblPos val="nextTo"/>
        <c:crossAx val="122121600"/>
        <c:crosses val="autoZero"/>
        <c:auto val="1"/>
        <c:lblAlgn val="ctr"/>
        <c:lblOffset val="100"/>
        <c:noMultiLvlLbl val="0"/>
      </c:catAx>
      <c:valAx>
        <c:axId val="122121600"/>
        <c:scaling>
          <c:orientation val="minMax"/>
          <c:max val="1"/>
        </c:scaling>
        <c:delete val="0"/>
        <c:axPos val="l"/>
        <c:majorGridlines/>
        <c:numFmt formatCode="0.0%" sourceLinked="1"/>
        <c:majorTickMark val="out"/>
        <c:minorTickMark val="none"/>
        <c:tickLblPos val="nextTo"/>
        <c:crossAx val="1221200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'20'!$A$35:$H$35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3F-4A38-A1C3-907EDE7641A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'20'!$A$40:$H$40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3F-4A38-A1C3-907EDE7641A2}"/>
            </c:ext>
          </c:extLst>
        </c:ser>
        <c:dLbls>
          <c:showLegendKey val="0"/>
          <c:showVal val="0"/>
          <c:showCatName val="0"/>
          <c:showSerName val="0"/>
          <c:showPercent val="0"/>
          <c:showBubbleSize val="0"/>
        </c:dLbls>
        <c:gapWidth val="150"/>
        <c:axId val="122225792"/>
        <c:axId val="122227328"/>
      </c:barChart>
      <c:lineChart>
        <c:grouping val="standard"/>
        <c:varyColors val="0"/>
        <c:ser>
          <c:idx val="2"/>
          <c:order val="2"/>
          <c:spPr>
            <a:ln w="22225">
              <a:solidFill>
                <a:srgbClr val="FF0000"/>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D3F-4A38-A1C3-907EDE7641A2}"/>
            </c:ext>
          </c:extLst>
        </c:ser>
        <c:ser>
          <c:idx val="3"/>
          <c:order val="3"/>
          <c:spPr>
            <a:ln w="22225">
              <a:solidFill>
                <a:schemeClr val="tx2">
                  <a:lumMod val="75000"/>
                </a:schemeClr>
              </a:solidFill>
              <a:prstDash val="dash"/>
            </a:ln>
          </c:spPr>
          <c:marker>
            <c:symbol val="none"/>
          </c:marker>
          <c:cat>
            <c:strRef>
              <c:f>'20'!$A$8:$H$8</c:f>
              <c:strCache>
                <c:ptCount val="8"/>
                <c:pt idx="0">
                  <c:v>Aug</c:v>
                </c:pt>
                <c:pt idx="1">
                  <c:v>Sep</c:v>
                </c:pt>
                <c:pt idx="2">
                  <c:v>Oct</c:v>
                </c:pt>
                <c:pt idx="3">
                  <c:v>Nov</c:v>
                </c:pt>
                <c:pt idx="4">
                  <c:v>Jan</c:v>
                </c:pt>
                <c:pt idx="5">
                  <c:v>Feb</c:v>
                </c:pt>
                <c:pt idx="6">
                  <c:v>Mar</c:v>
                </c:pt>
                <c:pt idx="7">
                  <c:v>Apr</c:v>
                </c:pt>
              </c:strCache>
            </c:strRef>
          </c:cat>
          <c:val>
            <c:numRef>
              <c:f>'20'!$A$37:$H$37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D3F-4A38-A1C3-907EDE7641A2}"/>
            </c:ext>
          </c:extLst>
        </c:ser>
        <c:dLbls>
          <c:showLegendKey val="0"/>
          <c:showVal val="0"/>
          <c:showCatName val="0"/>
          <c:showSerName val="0"/>
          <c:showPercent val="0"/>
          <c:showBubbleSize val="0"/>
        </c:dLbls>
        <c:marker val="1"/>
        <c:smooth val="0"/>
        <c:axId val="122225792"/>
        <c:axId val="122227328"/>
      </c:lineChart>
      <c:catAx>
        <c:axId val="122225792"/>
        <c:scaling>
          <c:orientation val="minMax"/>
        </c:scaling>
        <c:delete val="0"/>
        <c:axPos val="b"/>
        <c:numFmt formatCode="General" sourceLinked="1"/>
        <c:majorTickMark val="out"/>
        <c:minorTickMark val="none"/>
        <c:tickLblPos val="nextTo"/>
        <c:crossAx val="122227328"/>
        <c:crosses val="autoZero"/>
        <c:auto val="1"/>
        <c:lblAlgn val="ctr"/>
        <c:lblOffset val="100"/>
        <c:noMultiLvlLbl val="0"/>
      </c:catAx>
      <c:valAx>
        <c:axId val="122227328"/>
        <c:scaling>
          <c:orientation val="minMax"/>
          <c:max val="1"/>
        </c:scaling>
        <c:delete val="0"/>
        <c:axPos val="l"/>
        <c:majorGridlines/>
        <c:numFmt formatCode="0.0%" sourceLinked="1"/>
        <c:majorTickMark val="out"/>
        <c:minorTickMark val="none"/>
        <c:tickLblPos val="nextTo"/>
        <c:crossAx val="122225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'20'!$J$34:$P$34</c:f>
              <c:strCache>
                <c:ptCount val="7"/>
                <c:pt idx="0">
                  <c:v>GP 1</c:v>
                </c:pt>
                <c:pt idx="1">
                  <c:v>GP 2</c:v>
                </c:pt>
                <c:pt idx="2">
                  <c:v>GP 3</c:v>
                </c:pt>
                <c:pt idx="3">
                  <c:v>GP 4</c:v>
                </c:pt>
                <c:pt idx="4">
                  <c:v>GP 5</c:v>
                </c:pt>
                <c:pt idx="5">
                  <c:v>GP 6</c:v>
                </c:pt>
                <c:pt idx="6">
                  <c:v>AVE</c:v>
                </c:pt>
              </c:strCache>
            </c:strRef>
          </c:cat>
          <c:val>
            <c:numRef>
              <c:f>'20'!$J$35:$P$35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53C-4193-8DC6-564014E7293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'20'!$J$34:$P$34</c:f>
              <c:strCache>
                <c:ptCount val="7"/>
                <c:pt idx="0">
                  <c:v>GP 1</c:v>
                </c:pt>
                <c:pt idx="1">
                  <c:v>GP 2</c:v>
                </c:pt>
                <c:pt idx="2">
                  <c:v>GP 3</c:v>
                </c:pt>
                <c:pt idx="3">
                  <c:v>GP 4</c:v>
                </c:pt>
                <c:pt idx="4">
                  <c:v>GP 5</c:v>
                </c:pt>
                <c:pt idx="5">
                  <c:v>GP 6</c:v>
                </c:pt>
                <c:pt idx="6">
                  <c:v>AVE</c:v>
                </c:pt>
              </c:strCache>
            </c:strRef>
          </c:cat>
          <c:val>
            <c:numRef>
              <c:f>'20'!$J$40:$P$40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53C-4193-8DC6-564014E7293F}"/>
            </c:ext>
          </c:extLst>
        </c:ser>
        <c:dLbls>
          <c:showLegendKey val="0"/>
          <c:showVal val="0"/>
          <c:showCatName val="0"/>
          <c:showSerName val="0"/>
          <c:showPercent val="0"/>
          <c:showBubbleSize val="0"/>
        </c:dLbls>
        <c:gapWidth val="150"/>
        <c:axId val="122270080"/>
        <c:axId val="122271616"/>
      </c:barChart>
      <c:lineChart>
        <c:grouping val="standard"/>
        <c:varyColors val="0"/>
        <c:ser>
          <c:idx val="2"/>
          <c:order val="2"/>
          <c:spPr>
            <a:ln w="22225">
              <a:solidFill>
                <a:srgbClr val="FF0000"/>
              </a:solidFill>
              <a:prstDash val="dash"/>
            </a:ln>
          </c:spPr>
          <c:marker>
            <c:symbol val="none"/>
          </c:marker>
          <c:cat>
            <c:strRef>
              <c:f>'20'!$J$34:$P$34</c:f>
              <c:strCache>
                <c:ptCount val="7"/>
                <c:pt idx="0">
                  <c:v>GP 1</c:v>
                </c:pt>
                <c:pt idx="1">
                  <c:v>GP 2</c:v>
                </c:pt>
                <c:pt idx="2">
                  <c:v>GP 3</c:v>
                </c:pt>
                <c:pt idx="3">
                  <c:v>GP 4</c:v>
                </c:pt>
                <c:pt idx="4">
                  <c:v>GP 5</c:v>
                </c:pt>
                <c:pt idx="5">
                  <c:v>GP 6</c:v>
                </c:pt>
                <c:pt idx="6">
                  <c:v>AVE</c:v>
                </c:pt>
              </c:strCache>
            </c:strRef>
          </c:cat>
          <c:val>
            <c:numRef>
              <c:f>'20'!$J$38:$P$38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053C-4193-8DC6-564014E7293F}"/>
            </c:ext>
          </c:extLst>
        </c:ser>
        <c:ser>
          <c:idx val="3"/>
          <c:order val="3"/>
          <c:spPr>
            <a:ln w="22225">
              <a:solidFill>
                <a:schemeClr val="tx2">
                  <a:lumMod val="75000"/>
                </a:schemeClr>
              </a:solidFill>
              <a:prstDash val="dash"/>
            </a:ln>
          </c:spPr>
          <c:marker>
            <c:symbol val="none"/>
          </c:marker>
          <c:cat>
            <c:strRef>
              <c:f>'20'!$J$34:$P$34</c:f>
              <c:strCache>
                <c:ptCount val="7"/>
                <c:pt idx="0">
                  <c:v>GP 1</c:v>
                </c:pt>
                <c:pt idx="1">
                  <c:v>GP 2</c:v>
                </c:pt>
                <c:pt idx="2">
                  <c:v>GP 3</c:v>
                </c:pt>
                <c:pt idx="3">
                  <c:v>GP 4</c:v>
                </c:pt>
                <c:pt idx="4">
                  <c:v>GP 5</c:v>
                </c:pt>
                <c:pt idx="5">
                  <c:v>GP 6</c:v>
                </c:pt>
                <c:pt idx="6">
                  <c:v>AVE</c:v>
                </c:pt>
              </c:strCache>
            </c:strRef>
          </c:cat>
          <c:val>
            <c:numRef>
              <c:f>'20'!$J$37:$P$37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053C-4193-8DC6-564014E7293F}"/>
            </c:ext>
          </c:extLst>
        </c:ser>
        <c:dLbls>
          <c:showLegendKey val="0"/>
          <c:showVal val="0"/>
          <c:showCatName val="0"/>
          <c:showSerName val="0"/>
          <c:showPercent val="0"/>
          <c:showBubbleSize val="0"/>
        </c:dLbls>
        <c:marker val="1"/>
        <c:smooth val="0"/>
        <c:axId val="122270080"/>
        <c:axId val="122271616"/>
      </c:lineChart>
      <c:catAx>
        <c:axId val="122270080"/>
        <c:scaling>
          <c:orientation val="minMax"/>
        </c:scaling>
        <c:delete val="0"/>
        <c:axPos val="b"/>
        <c:numFmt formatCode="General" sourceLinked="1"/>
        <c:majorTickMark val="out"/>
        <c:minorTickMark val="none"/>
        <c:tickLblPos val="nextTo"/>
        <c:crossAx val="122271616"/>
        <c:crosses val="autoZero"/>
        <c:auto val="1"/>
        <c:lblAlgn val="ctr"/>
        <c:lblOffset val="100"/>
        <c:noMultiLvlLbl val="0"/>
      </c:catAx>
      <c:valAx>
        <c:axId val="122271616"/>
        <c:scaling>
          <c:orientation val="minMax"/>
          <c:max val="1"/>
          <c:min val="0.4"/>
        </c:scaling>
        <c:delete val="0"/>
        <c:axPos val="l"/>
        <c:majorGridlines/>
        <c:numFmt formatCode="0%" sourceLinked="1"/>
        <c:majorTickMark val="out"/>
        <c:minorTickMark val="none"/>
        <c:tickLblPos val="nextTo"/>
        <c:crossAx val="122270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'20'!$B$25:$D$25</c:f>
              <c:numCache>
                <c:formatCode>0</c:formatCode>
                <c:ptCount val="3"/>
                <c:pt idx="0">
                  <c:v>0</c:v>
                </c:pt>
                <c:pt idx="1">
                  <c:v>0</c:v>
                </c:pt>
                <c:pt idx="2">
                  <c:v>0</c:v>
                </c:pt>
              </c:numCache>
            </c:numRef>
          </c:val>
          <c:extLst>
            <c:ext xmlns:c16="http://schemas.microsoft.com/office/drawing/2014/chart" uri="{C3380CC4-5D6E-409C-BE32-E72D297353CC}">
              <c16:uniqueId val="{00000000-5643-4C5A-90C4-A19231FB3C7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'20'!$B$26:$D$26</c:f>
              <c:numCache>
                <c:formatCode>0</c:formatCode>
                <c:ptCount val="3"/>
                <c:pt idx="0">
                  <c:v>0</c:v>
                </c:pt>
                <c:pt idx="1">
                  <c:v>0</c:v>
                </c:pt>
                <c:pt idx="2">
                  <c:v>0</c:v>
                </c:pt>
              </c:numCache>
            </c:numRef>
          </c:val>
          <c:extLst>
            <c:ext xmlns:c16="http://schemas.microsoft.com/office/drawing/2014/chart" uri="{C3380CC4-5D6E-409C-BE32-E72D297353CC}">
              <c16:uniqueId val="{00000001-5643-4C5A-90C4-A19231FB3C71}"/>
            </c:ext>
          </c:extLst>
        </c:ser>
        <c:dLbls>
          <c:showLegendKey val="0"/>
          <c:showVal val="0"/>
          <c:showCatName val="0"/>
          <c:showSerName val="0"/>
          <c:showPercent val="0"/>
          <c:showBubbleSize val="0"/>
        </c:dLbls>
        <c:gapWidth val="150"/>
        <c:axId val="122314112"/>
        <c:axId val="12232409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'20'!$B$27:$D$27</c:f>
              <c:numCache>
                <c:formatCode>0</c:formatCode>
                <c:ptCount val="3"/>
                <c:pt idx="0">
                  <c:v>0</c:v>
                </c:pt>
                <c:pt idx="1">
                  <c:v>0</c:v>
                </c:pt>
                <c:pt idx="2">
                  <c:v>0</c:v>
                </c:pt>
              </c:numCache>
            </c:numRef>
          </c:val>
          <c:smooth val="0"/>
          <c:extLst>
            <c:ext xmlns:c16="http://schemas.microsoft.com/office/drawing/2014/chart" uri="{C3380CC4-5D6E-409C-BE32-E72D297353CC}">
              <c16:uniqueId val="{00000002-5643-4C5A-90C4-A19231FB3C71}"/>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'20'!$B$28:$D$28</c:f>
              <c:numCache>
                <c:formatCode>0</c:formatCode>
                <c:ptCount val="3"/>
                <c:pt idx="0">
                  <c:v>0</c:v>
                </c:pt>
                <c:pt idx="1">
                  <c:v>0</c:v>
                </c:pt>
                <c:pt idx="2">
                  <c:v>0</c:v>
                </c:pt>
              </c:numCache>
            </c:numRef>
          </c:val>
          <c:smooth val="0"/>
          <c:extLst>
            <c:ext xmlns:c16="http://schemas.microsoft.com/office/drawing/2014/chart" uri="{C3380CC4-5D6E-409C-BE32-E72D297353CC}">
              <c16:uniqueId val="{00000003-5643-4C5A-90C4-A19231FB3C71}"/>
            </c:ext>
          </c:extLst>
        </c:ser>
        <c:dLbls>
          <c:showLegendKey val="0"/>
          <c:showVal val="0"/>
          <c:showCatName val="0"/>
          <c:showSerName val="0"/>
          <c:showPercent val="0"/>
          <c:showBubbleSize val="0"/>
        </c:dLbls>
        <c:marker val="1"/>
        <c:smooth val="0"/>
        <c:axId val="122314112"/>
        <c:axId val="122324096"/>
      </c:lineChart>
      <c:catAx>
        <c:axId val="122314112"/>
        <c:scaling>
          <c:orientation val="minMax"/>
        </c:scaling>
        <c:delete val="0"/>
        <c:axPos val="b"/>
        <c:numFmt formatCode="General" sourceLinked="1"/>
        <c:majorTickMark val="out"/>
        <c:minorTickMark val="none"/>
        <c:tickLblPos val="nextTo"/>
        <c:crossAx val="122324096"/>
        <c:crosses val="autoZero"/>
        <c:auto val="1"/>
        <c:lblAlgn val="ctr"/>
        <c:lblOffset val="100"/>
        <c:noMultiLvlLbl val="0"/>
      </c:catAx>
      <c:valAx>
        <c:axId val="122324096"/>
        <c:scaling>
          <c:orientation val="minMax"/>
        </c:scaling>
        <c:delete val="0"/>
        <c:axPos val="l"/>
        <c:majorGridlines/>
        <c:numFmt formatCode="0" sourceLinked="1"/>
        <c:majorTickMark val="out"/>
        <c:minorTickMark val="none"/>
        <c:tickLblPos val="nextTo"/>
        <c:crossAx val="122314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'20'!$K$25:$M$25</c:f>
              <c:numCache>
                <c:formatCode>0</c:formatCode>
                <c:ptCount val="3"/>
                <c:pt idx="0">
                  <c:v>0</c:v>
                </c:pt>
                <c:pt idx="1">
                  <c:v>0</c:v>
                </c:pt>
                <c:pt idx="2">
                  <c:v>0</c:v>
                </c:pt>
              </c:numCache>
            </c:numRef>
          </c:val>
          <c:extLst>
            <c:ext xmlns:c16="http://schemas.microsoft.com/office/drawing/2014/chart" uri="{C3380CC4-5D6E-409C-BE32-E72D297353CC}">
              <c16:uniqueId val="{00000000-DF40-44CE-8ADF-14410A7FEF5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DF40-44CE-8ADF-14410A7FEF53}"/>
            </c:ext>
          </c:extLst>
        </c:ser>
        <c:dLbls>
          <c:showLegendKey val="0"/>
          <c:showVal val="0"/>
          <c:showCatName val="0"/>
          <c:showSerName val="0"/>
          <c:showPercent val="0"/>
          <c:showBubbleSize val="0"/>
        </c:dLbls>
        <c:gapWidth val="150"/>
        <c:axId val="122349824"/>
        <c:axId val="12237209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DF40-44CE-8ADF-14410A7FEF5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'20'!$K$28:$M$28</c:f>
              <c:numCache>
                <c:formatCode>0</c:formatCode>
                <c:ptCount val="3"/>
                <c:pt idx="0">
                  <c:v>0</c:v>
                </c:pt>
                <c:pt idx="1">
                  <c:v>0</c:v>
                </c:pt>
                <c:pt idx="2">
                  <c:v>0</c:v>
                </c:pt>
              </c:numCache>
            </c:numRef>
          </c:val>
          <c:smooth val="0"/>
          <c:extLst>
            <c:ext xmlns:c16="http://schemas.microsoft.com/office/drawing/2014/chart" uri="{C3380CC4-5D6E-409C-BE32-E72D297353CC}">
              <c16:uniqueId val="{00000003-DF40-44CE-8ADF-14410A7FEF53}"/>
            </c:ext>
          </c:extLst>
        </c:ser>
        <c:dLbls>
          <c:showLegendKey val="0"/>
          <c:showVal val="0"/>
          <c:showCatName val="0"/>
          <c:showSerName val="0"/>
          <c:showPercent val="0"/>
          <c:showBubbleSize val="0"/>
        </c:dLbls>
        <c:marker val="1"/>
        <c:smooth val="0"/>
        <c:axId val="122349824"/>
        <c:axId val="122372096"/>
      </c:lineChart>
      <c:catAx>
        <c:axId val="122349824"/>
        <c:scaling>
          <c:orientation val="minMax"/>
        </c:scaling>
        <c:delete val="0"/>
        <c:axPos val="b"/>
        <c:numFmt formatCode="General" sourceLinked="1"/>
        <c:majorTickMark val="out"/>
        <c:minorTickMark val="none"/>
        <c:tickLblPos val="nextTo"/>
        <c:crossAx val="122372096"/>
        <c:crosses val="autoZero"/>
        <c:auto val="1"/>
        <c:lblAlgn val="ctr"/>
        <c:lblOffset val="100"/>
        <c:noMultiLvlLbl val="0"/>
      </c:catAx>
      <c:valAx>
        <c:axId val="122372096"/>
        <c:scaling>
          <c:orientation val="minMax"/>
        </c:scaling>
        <c:delete val="0"/>
        <c:axPos val="l"/>
        <c:majorGridlines/>
        <c:numFmt formatCode="0" sourceLinked="1"/>
        <c:majorTickMark val="out"/>
        <c:minorTickMark val="none"/>
        <c:tickLblPos val="nextTo"/>
        <c:crossAx val="122349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'20'!$T$12:$V$12</c:f>
              <c:numCache>
                <c:formatCode>0</c:formatCode>
                <c:ptCount val="3"/>
                <c:pt idx="0">
                  <c:v>0</c:v>
                </c:pt>
                <c:pt idx="1">
                  <c:v>0</c:v>
                </c:pt>
                <c:pt idx="2">
                  <c:v>0</c:v>
                </c:pt>
              </c:numCache>
            </c:numRef>
          </c:val>
          <c:extLst>
            <c:ext xmlns:c16="http://schemas.microsoft.com/office/drawing/2014/chart" uri="{C3380CC4-5D6E-409C-BE32-E72D297353CC}">
              <c16:uniqueId val="{00000000-F3A7-4979-B5FC-0E156DC7518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'20'!$T$13:$V$13</c:f>
              <c:numCache>
                <c:formatCode>0</c:formatCode>
                <c:ptCount val="3"/>
                <c:pt idx="0">
                  <c:v>0</c:v>
                </c:pt>
                <c:pt idx="1">
                  <c:v>0</c:v>
                </c:pt>
                <c:pt idx="2">
                  <c:v>0</c:v>
                </c:pt>
              </c:numCache>
            </c:numRef>
          </c:val>
          <c:extLst>
            <c:ext xmlns:c16="http://schemas.microsoft.com/office/drawing/2014/chart" uri="{C3380CC4-5D6E-409C-BE32-E72D297353CC}">
              <c16:uniqueId val="{00000001-F3A7-4979-B5FC-0E156DC75188}"/>
            </c:ext>
          </c:extLst>
        </c:ser>
        <c:dLbls>
          <c:showLegendKey val="0"/>
          <c:showVal val="0"/>
          <c:showCatName val="0"/>
          <c:showSerName val="0"/>
          <c:showPercent val="0"/>
          <c:showBubbleSize val="0"/>
        </c:dLbls>
        <c:gapWidth val="150"/>
        <c:axId val="122390016"/>
        <c:axId val="1223915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'20'!$T$14:$V$14</c:f>
              <c:numCache>
                <c:formatCode>0</c:formatCode>
                <c:ptCount val="3"/>
                <c:pt idx="0">
                  <c:v>0</c:v>
                </c:pt>
                <c:pt idx="1">
                  <c:v>0</c:v>
                </c:pt>
                <c:pt idx="2">
                  <c:v>0</c:v>
                </c:pt>
              </c:numCache>
            </c:numRef>
          </c:val>
          <c:smooth val="0"/>
          <c:extLst>
            <c:ext xmlns:c16="http://schemas.microsoft.com/office/drawing/2014/chart" uri="{C3380CC4-5D6E-409C-BE32-E72D297353CC}">
              <c16:uniqueId val="{00000002-F3A7-4979-B5FC-0E156DC7518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'20'!$T$15:$V$15</c:f>
              <c:numCache>
                <c:formatCode>0</c:formatCode>
                <c:ptCount val="3"/>
                <c:pt idx="0">
                  <c:v>0</c:v>
                </c:pt>
                <c:pt idx="1">
                  <c:v>0</c:v>
                </c:pt>
                <c:pt idx="2">
                  <c:v>0</c:v>
                </c:pt>
              </c:numCache>
            </c:numRef>
          </c:val>
          <c:smooth val="0"/>
          <c:extLst>
            <c:ext xmlns:c16="http://schemas.microsoft.com/office/drawing/2014/chart" uri="{C3380CC4-5D6E-409C-BE32-E72D297353CC}">
              <c16:uniqueId val="{00000003-F3A7-4979-B5FC-0E156DC75188}"/>
            </c:ext>
          </c:extLst>
        </c:ser>
        <c:dLbls>
          <c:showLegendKey val="0"/>
          <c:showVal val="0"/>
          <c:showCatName val="0"/>
          <c:showSerName val="0"/>
          <c:showPercent val="0"/>
          <c:showBubbleSize val="0"/>
        </c:dLbls>
        <c:marker val="1"/>
        <c:smooth val="0"/>
        <c:axId val="122390016"/>
        <c:axId val="122391552"/>
      </c:lineChart>
      <c:catAx>
        <c:axId val="122390016"/>
        <c:scaling>
          <c:orientation val="minMax"/>
        </c:scaling>
        <c:delete val="0"/>
        <c:axPos val="b"/>
        <c:numFmt formatCode="General" sourceLinked="1"/>
        <c:majorTickMark val="out"/>
        <c:minorTickMark val="none"/>
        <c:tickLblPos val="nextTo"/>
        <c:crossAx val="122391552"/>
        <c:crosses val="autoZero"/>
        <c:auto val="1"/>
        <c:lblAlgn val="ctr"/>
        <c:lblOffset val="100"/>
        <c:noMultiLvlLbl val="0"/>
      </c:catAx>
      <c:valAx>
        <c:axId val="122391552"/>
        <c:scaling>
          <c:orientation val="minMax"/>
        </c:scaling>
        <c:delete val="0"/>
        <c:axPos val="l"/>
        <c:majorGridlines/>
        <c:numFmt formatCode="0" sourceLinked="1"/>
        <c:majorTickMark val="out"/>
        <c:minorTickMark val="none"/>
        <c:tickLblPos val="nextTo"/>
        <c:crossAx val="1223900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'20'!$T$38:$V$38</c:f>
              <c:numCache>
                <c:formatCode>0</c:formatCode>
                <c:ptCount val="3"/>
                <c:pt idx="0">
                  <c:v>0</c:v>
                </c:pt>
                <c:pt idx="1">
                  <c:v>0</c:v>
                </c:pt>
                <c:pt idx="2">
                  <c:v>0</c:v>
                </c:pt>
              </c:numCache>
            </c:numRef>
          </c:val>
          <c:extLst>
            <c:ext xmlns:c16="http://schemas.microsoft.com/office/drawing/2014/chart" uri="{C3380CC4-5D6E-409C-BE32-E72D297353CC}">
              <c16:uniqueId val="{00000000-8538-4894-9D90-895231D8B26C}"/>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538-4894-9D90-895231D8B26C}"/>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538-4894-9D90-895231D8B26C}"/>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538-4894-9D90-895231D8B26C}"/>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1E8-4519-8B5C-9853BD86547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1E8-4519-8B5C-9853BD865479}"/>
            </c:ext>
          </c:extLst>
        </c:ser>
        <c:dLbls>
          <c:showLegendKey val="0"/>
          <c:showVal val="0"/>
          <c:showCatName val="0"/>
          <c:showSerName val="0"/>
          <c:showPercent val="0"/>
          <c:showBubbleSize val="0"/>
        </c:dLbls>
        <c:gapWidth val="150"/>
        <c:axId val="122583296"/>
        <c:axId val="122601472"/>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1E8-4519-8B5C-9853BD865479}"/>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1E8-4519-8B5C-9853BD865479}"/>
            </c:ext>
          </c:extLst>
        </c:ser>
        <c:dLbls>
          <c:showLegendKey val="0"/>
          <c:showVal val="0"/>
          <c:showCatName val="0"/>
          <c:showSerName val="0"/>
          <c:showPercent val="0"/>
          <c:showBubbleSize val="0"/>
        </c:dLbls>
        <c:marker val="1"/>
        <c:smooth val="0"/>
        <c:axId val="122583296"/>
        <c:axId val="122601472"/>
      </c:lineChart>
      <c:catAx>
        <c:axId val="122583296"/>
        <c:scaling>
          <c:orientation val="minMax"/>
        </c:scaling>
        <c:delete val="0"/>
        <c:axPos val="b"/>
        <c:numFmt formatCode="General" sourceLinked="1"/>
        <c:majorTickMark val="out"/>
        <c:minorTickMark val="none"/>
        <c:tickLblPos val="nextTo"/>
        <c:crossAx val="122601472"/>
        <c:crosses val="autoZero"/>
        <c:auto val="1"/>
        <c:lblAlgn val="ctr"/>
        <c:lblOffset val="100"/>
        <c:noMultiLvlLbl val="0"/>
      </c:catAx>
      <c:valAx>
        <c:axId val="122601472"/>
        <c:scaling>
          <c:orientation val="minMax"/>
        </c:scaling>
        <c:delete val="0"/>
        <c:axPos val="l"/>
        <c:majorGridlines/>
        <c:numFmt formatCode="0.0" sourceLinked="1"/>
        <c:majorTickMark val="out"/>
        <c:minorTickMark val="none"/>
        <c:tickLblPos val="nextTo"/>
        <c:crossAx val="1225832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B77-44AA-878D-DA77D3159DB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B77-44AA-878D-DA77D3159DBF}"/>
            </c:ext>
          </c:extLst>
        </c:ser>
        <c:dLbls>
          <c:showLegendKey val="0"/>
          <c:showVal val="0"/>
          <c:showCatName val="0"/>
          <c:showSerName val="0"/>
          <c:showPercent val="0"/>
          <c:showBubbleSize val="0"/>
        </c:dLbls>
        <c:gapWidth val="150"/>
        <c:axId val="122705408"/>
        <c:axId val="122706944"/>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B77-44AA-878D-DA77D3159DBF}"/>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B77-44AA-878D-DA77D3159DBF}"/>
            </c:ext>
          </c:extLst>
        </c:ser>
        <c:dLbls>
          <c:showLegendKey val="0"/>
          <c:showVal val="0"/>
          <c:showCatName val="0"/>
          <c:showSerName val="0"/>
          <c:showPercent val="0"/>
          <c:showBubbleSize val="0"/>
        </c:dLbls>
        <c:marker val="1"/>
        <c:smooth val="0"/>
        <c:axId val="122705408"/>
        <c:axId val="122706944"/>
      </c:lineChart>
      <c:catAx>
        <c:axId val="122705408"/>
        <c:scaling>
          <c:orientation val="minMax"/>
        </c:scaling>
        <c:delete val="0"/>
        <c:axPos val="b"/>
        <c:numFmt formatCode="General" sourceLinked="1"/>
        <c:majorTickMark val="out"/>
        <c:minorTickMark val="none"/>
        <c:tickLblPos val="nextTo"/>
        <c:crossAx val="122706944"/>
        <c:crosses val="autoZero"/>
        <c:auto val="1"/>
        <c:lblAlgn val="ctr"/>
        <c:lblOffset val="100"/>
        <c:noMultiLvlLbl val="0"/>
      </c:catAx>
      <c:valAx>
        <c:axId val="122706944"/>
        <c:scaling>
          <c:orientation val="minMax"/>
          <c:max val="70"/>
          <c:min val="10"/>
        </c:scaling>
        <c:delete val="0"/>
        <c:axPos val="l"/>
        <c:majorGridlines/>
        <c:numFmt formatCode="0" sourceLinked="1"/>
        <c:majorTickMark val="out"/>
        <c:minorTickMark val="none"/>
        <c:tickLblPos val="nextTo"/>
        <c:crossAx val="122705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55B-4447-859D-39255FB3387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55B-4447-859D-39255FB33877}"/>
            </c:ext>
          </c:extLst>
        </c:ser>
        <c:dLbls>
          <c:showLegendKey val="0"/>
          <c:showVal val="0"/>
          <c:showCatName val="0"/>
          <c:showSerName val="0"/>
          <c:showPercent val="0"/>
          <c:showBubbleSize val="0"/>
        </c:dLbls>
        <c:gapWidth val="150"/>
        <c:axId val="122737408"/>
        <c:axId val="122738944"/>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955B-4447-859D-39255FB33877}"/>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55B-4447-859D-39255FB33877}"/>
            </c:ext>
          </c:extLst>
        </c:ser>
        <c:dLbls>
          <c:showLegendKey val="0"/>
          <c:showVal val="0"/>
          <c:showCatName val="0"/>
          <c:showSerName val="0"/>
          <c:showPercent val="0"/>
          <c:showBubbleSize val="0"/>
        </c:dLbls>
        <c:marker val="1"/>
        <c:smooth val="0"/>
        <c:axId val="122737408"/>
        <c:axId val="122738944"/>
      </c:lineChart>
      <c:catAx>
        <c:axId val="122737408"/>
        <c:scaling>
          <c:orientation val="minMax"/>
        </c:scaling>
        <c:delete val="0"/>
        <c:axPos val="b"/>
        <c:numFmt formatCode="General" sourceLinked="1"/>
        <c:majorTickMark val="out"/>
        <c:minorTickMark val="none"/>
        <c:tickLblPos val="nextTo"/>
        <c:crossAx val="122738944"/>
        <c:crosses val="autoZero"/>
        <c:auto val="1"/>
        <c:lblAlgn val="ctr"/>
        <c:lblOffset val="100"/>
        <c:noMultiLvlLbl val="0"/>
      </c:catAx>
      <c:valAx>
        <c:axId val="122738944"/>
        <c:scaling>
          <c:orientation val="minMax"/>
          <c:max val="1"/>
        </c:scaling>
        <c:delete val="0"/>
        <c:axPos val="l"/>
        <c:majorGridlines/>
        <c:numFmt formatCode="0.0%" sourceLinked="1"/>
        <c:majorTickMark val="out"/>
        <c:minorTickMark val="none"/>
        <c:tickLblPos val="nextTo"/>
        <c:crossAx val="122737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BEC-48DF-B9BF-833FA5A410B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BEC-48DF-B9BF-833FA5A410B0}"/>
            </c:ext>
          </c:extLst>
        </c:ser>
        <c:dLbls>
          <c:showLegendKey val="0"/>
          <c:showVal val="0"/>
          <c:showCatName val="0"/>
          <c:showSerName val="0"/>
          <c:showPercent val="0"/>
          <c:showBubbleSize val="0"/>
        </c:dLbls>
        <c:gapWidth val="150"/>
        <c:axId val="122658816"/>
        <c:axId val="122660352"/>
      </c:barChart>
      <c:lineChart>
        <c:grouping val="standard"/>
        <c:varyColors val="0"/>
        <c:ser>
          <c:idx val="2"/>
          <c:order val="2"/>
          <c:spPr>
            <a:ln w="22225">
              <a:solidFill>
                <a:srgbClr val="FF0000"/>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BEC-48DF-B9BF-833FA5A410B0}"/>
            </c:ext>
          </c:extLst>
        </c:ser>
        <c:ser>
          <c:idx val="3"/>
          <c:order val="3"/>
          <c:spPr>
            <a:ln w="22225">
              <a:solidFill>
                <a:schemeClr val="tx2">
                  <a:lumMod val="75000"/>
                </a:schemeClr>
              </a:solidFill>
              <a:prstDash val="dash"/>
            </a:ln>
          </c:spPr>
          <c:marker>
            <c:symbol val="none"/>
          </c:marker>
          <c:cat>
            <c:strRef>
              <c:f>'21'!$A$8:$H$8</c:f>
              <c:strCache>
                <c:ptCount val="8"/>
                <c:pt idx="0">
                  <c:v>Aug</c:v>
                </c:pt>
                <c:pt idx="1">
                  <c:v>Sep</c:v>
                </c:pt>
                <c:pt idx="2">
                  <c:v>Oct</c:v>
                </c:pt>
                <c:pt idx="3">
                  <c:v>Nov</c:v>
                </c:pt>
                <c:pt idx="4">
                  <c:v>Jan</c:v>
                </c:pt>
                <c:pt idx="5">
                  <c:v>Feb</c:v>
                </c:pt>
                <c:pt idx="6">
                  <c:v>Mar</c:v>
                </c:pt>
                <c:pt idx="7">
                  <c:v>Apr</c:v>
                </c:pt>
              </c:strCache>
            </c:strRef>
          </c:cat>
          <c:val>
            <c:numRef>
              <c:f>'21'!$A$37:$H$37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BEC-48DF-B9BF-833FA5A410B0}"/>
            </c:ext>
          </c:extLst>
        </c:ser>
        <c:dLbls>
          <c:showLegendKey val="0"/>
          <c:showVal val="0"/>
          <c:showCatName val="0"/>
          <c:showSerName val="0"/>
          <c:showPercent val="0"/>
          <c:showBubbleSize val="0"/>
        </c:dLbls>
        <c:marker val="1"/>
        <c:smooth val="0"/>
        <c:axId val="122658816"/>
        <c:axId val="122660352"/>
      </c:lineChart>
      <c:catAx>
        <c:axId val="122658816"/>
        <c:scaling>
          <c:orientation val="minMax"/>
        </c:scaling>
        <c:delete val="0"/>
        <c:axPos val="b"/>
        <c:numFmt formatCode="General" sourceLinked="1"/>
        <c:majorTickMark val="out"/>
        <c:minorTickMark val="none"/>
        <c:tickLblPos val="nextTo"/>
        <c:crossAx val="122660352"/>
        <c:crosses val="autoZero"/>
        <c:auto val="1"/>
        <c:lblAlgn val="ctr"/>
        <c:lblOffset val="100"/>
        <c:noMultiLvlLbl val="0"/>
      </c:catAx>
      <c:valAx>
        <c:axId val="122660352"/>
        <c:scaling>
          <c:orientation val="minMax"/>
          <c:max val="1"/>
        </c:scaling>
        <c:delete val="0"/>
        <c:axPos val="l"/>
        <c:majorGridlines/>
        <c:numFmt formatCode="0.0%" sourceLinked="1"/>
        <c:majorTickMark val="out"/>
        <c:minorTickMark val="none"/>
        <c:tickLblPos val="nextTo"/>
        <c:crossAx val="1226588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'21'!$J$34:$P$34</c:f>
              <c:strCache>
                <c:ptCount val="7"/>
                <c:pt idx="0">
                  <c:v>GP 1</c:v>
                </c:pt>
                <c:pt idx="1">
                  <c:v>GP 2</c:v>
                </c:pt>
                <c:pt idx="2">
                  <c:v>GP 3</c:v>
                </c:pt>
                <c:pt idx="3">
                  <c:v>GP 4</c:v>
                </c:pt>
                <c:pt idx="4">
                  <c:v>GP 5</c:v>
                </c:pt>
                <c:pt idx="5">
                  <c:v>GP 6</c:v>
                </c:pt>
                <c:pt idx="6">
                  <c:v>AVE</c:v>
                </c:pt>
              </c:strCache>
            </c:strRef>
          </c:cat>
          <c:val>
            <c:numRef>
              <c:f>'21'!$J$35:$P$35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3C61-4C0A-BD26-ED80F5469C8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'21'!$J$34:$P$34</c:f>
              <c:strCache>
                <c:ptCount val="7"/>
                <c:pt idx="0">
                  <c:v>GP 1</c:v>
                </c:pt>
                <c:pt idx="1">
                  <c:v>GP 2</c:v>
                </c:pt>
                <c:pt idx="2">
                  <c:v>GP 3</c:v>
                </c:pt>
                <c:pt idx="3">
                  <c:v>GP 4</c:v>
                </c:pt>
                <c:pt idx="4">
                  <c:v>GP 5</c:v>
                </c:pt>
                <c:pt idx="5">
                  <c:v>GP 6</c:v>
                </c:pt>
                <c:pt idx="6">
                  <c:v>AVE</c:v>
                </c:pt>
              </c:strCache>
            </c:strRef>
          </c:cat>
          <c:val>
            <c:numRef>
              <c:f>'21'!$J$40:$P$40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3C61-4C0A-BD26-ED80F5469C85}"/>
            </c:ext>
          </c:extLst>
        </c:ser>
        <c:dLbls>
          <c:showLegendKey val="0"/>
          <c:showVal val="0"/>
          <c:showCatName val="0"/>
          <c:showSerName val="0"/>
          <c:showPercent val="0"/>
          <c:showBubbleSize val="0"/>
        </c:dLbls>
        <c:gapWidth val="150"/>
        <c:axId val="122891264"/>
        <c:axId val="122905344"/>
      </c:barChart>
      <c:lineChart>
        <c:grouping val="standard"/>
        <c:varyColors val="0"/>
        <c:ser>
          <c:idx val="2"/>
          <c:order val="2"/>
          <c:spPr>
            <a:ln w="22225">
              <a:solidFill>
                <a:srgbClr val="FF0000"/>
              </a:solidFill>
              <a:prstDash val="dash"/>
            </a:ln>
          </c:spPr>
          <c:marker>
            <c:symbol val="none"/>
          </c:marker>
          <c:cat>
            <c:strRef>
              <c:f>'21'!$J$34:$P$34</c:f>
              <c:strCache>
                <c:ptCount val="7"/>
                <c:pt idx="0">
                  <c:v>GP 1</c:v>
                </c:pt>
                <c:pt idx="1">
                  <c:v>GP 2</c:v>
                </c:pt>
                <c:pt idx="2">
                  <c:v>GP 3</c:v>
                </c:pt>
                <c:pt idx="3">
                  <c:v>GP 4</c:v>
                </c:pt>
                <c:pt idx="4">
                  <c:v>GP 5</c:v>
                </c:pt>
                <c:pt idx="5">
                  <c:v>GP 6</c:v>
                </c:pt>
                <c:pt idx="6">
                  <c:v>AVE</c:v>
                </c:pt>
              </c:strCache>
            </c:strRef>
          </c:cat>
          <c:val>
            <c:numRef>
              <c:f>'21'!$J$38:$P$38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3C61-4C0A-BD26-ED80F5469C85}"/>
            </c:ext>
          </c:extLst>
        </c:ser>
        <c:ser>
          <c:idx val="3"/>
          <c:order val="3"/>
          <c:spPr>
            <a:ln w="22225">
              <a:solidFill>
                <a:schemeClr val="tx2">
                  <a:lumMod val="75000"/>
                </a:schemeClr>
              </a:solidFill>
              <a:prstDash val="dash"/>
            </a:ln>
          </c:spPr>
          <c:marker>
            <c:symbol val="none"/>
          </c:marker>
          <c:cat>
            <c:strRef>
              <c:f>'21'!$J$34:$P$34</c:f>
              <c:strCache>
                <c:ptCount val="7"/>
                <c:pt idx="0">
                  <c:v>GP 1</c:v>
                </c:pt>
                <c:pt idx="1">
                  <c:v>GP 2</c:v>
                </c:pt>
                <c:pt idx="2">
                  <c:v>GP 3</c:v>
                </c:pt>
                <c:pt idx="3">
                  <c:v>GP 4</c:v>
                </c:pt>
                <c:pt idx="4">
                  <c:v>GP 5</c:v>
                </c:pt>
                <c:pt idx="5">
                  <c:v>GP 6</c:v>
                </c:pt>
                <c:pt idx="6">
                  <c:v>AVE</c:v>
                </c:pt>
              </c:strCache>
            </c:strRef>
          </c:cat>
          <c:val>
            <c:numRef>
              <c:f>'21'!$J$37:$P$37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3C61-4C0A-BD26-ED80F5469C85}"/>
            </c:ext>
          </c:extLst>
        </c:ser>
        <c:dLbls>
          <c:showLegendKey val="0"/>
          <c:showVal val="0"/>
          <c:showCatName val="0"/>
          <c:showSerName val="0"/>
          <c:showPercent val="0"/>
          <c:showBubbleSize val="0"/>
        </c:dLbls>
        <c:marker val="1"/>
        <c:smooth val="0"/>
        <c:axId val="122891264"/>
        <c:axId val="122905344"/>
      </c:lineChart>
      <c:catAx>
        <c:axId val="122891264"/>
        <c:scaling>
          <c:orientation val="minMax"/>
        </c:scaling>
        <c:delete val="0"/>
        <c:axPos val="b"/>
        <c:numFmt formatCode="General" sourceLinked="1"/>
        <c:majorTickMark val="out"/>
        <c:minorTickMark val="none"/>
        <c:tickLblPos val="nextTo"/>
        <c:crossAx val="122905344"/>
        <c:crosses val="autoZero"/>
        <c:auto val="1"/>
        <c:lblAlgn val="ctr"/>
        <c:lblOffset val="100"/>
        <c:noMultiLvlLbl val="0"/>
      </c:catAx>
      <c:valAx>
        <c:axId val="122905344"/>
        <c:scaling>
          <c:orientation val="minMax"/>
          <c:max val="1"/>
          <c:min val="0.4"/>
        </c:scaling>
        <c:delete val="0"/>
        <c:axPos val="l"/>
        <c:majorGridlines/>
        <c:numFmt formatCode="0%" sourceLinked="1"/>
        <c:majorTickMark val="out"/>
        <c:minorTickMark val="none"/>
        <c:tickLblPos val="nextTo"/>
        <c:crossAx val="122891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'21'!$B$25:$D$25</c:f>
              <c:numCache>
                <c:formatCode>0</c:formatCode>
                <c:ptCount val="3"/>
                <c:pt idx="0">
                  <c:v>0</c:v>
                </c:pt>
                <c:pt idx="1">
                  <c:v>0</c:v>
                </c:pt>
                <c:pt idx="2">
                  <c:v>0</c:v>
                </c:pt>
              </c:numCache>
            </c:numRef>
          </c:val>
          <c:extLst>
            <c:ext xmlns:c16="http://schemas.microsoft.com/office/drawing/2014/chart" uri="{C3380CC4-5D6E-409C-BE32-E72D297353CC}">
              <c16:uniqueId val="{00000000-74B9-452F-A673-E06641C56AF9}"/>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'21'!$B$26:$D$26</c:f>
              <c:numCache>
                <c:formatCode>0</c:formatCode>
                <c:ptCount val="3"/>
                <c:pt idx="0">
                  <c:v>0</c:v>
                </c:pt>
                <c:pt idx="1">
                  <c:v>0</c:v>
                </c:pt>
                <c:pt idx="2">
                  <c:v>0</c:v>
                </c:pt>
              </c:numCache>
            </c:numRef>
          </c:val>
          <c:extLst>
            <c:ext xmlns:c16="http://schemas.microsoft.com/office/drawing/2014/chart" uri="{C3380CC4-5D6E-409C-BE32-E72D297353CC}">
              <c16:uniqueId val="{00000001-74B9-452F-A673-E06641C56AF9}"/>
            </c:ext>
          </c:extLst>
        </c:ser>
        <c:dLbls>
          <c:showLegendKey val="0"/>
          <c:showVal val="0"/>
          <c:showCatName val="0"/>
          <c:showSerName val="0"/>
          <c:showPercent val="0"/>
          <c:showBubbleSize val="0"/>
        </c:dLbls>
        <c:gapWidth val="150"/>
        <c:axId val="122935552"/>
        <c:axId val="12281446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'21'!$B$27:$D$27</c:f>
              <c:numCache>
                <c:formatCode>0</c:formatCode>
                <c:ptCount val="3"/>
                <c:pt idx="0">
                  <c:v>0</c:v>
                </c:pt>
                <c:pt idx="1">
                  <c:v>0</c:v>
                </c:pt>
                <c:pt idx="2">
                  <c:v>0</c:v>
                </c:pt>
              </c:numCache>
            </c:numRef>
          </c:val>
          <c:smooth val="0"/>
          <c:extLst>
            <c:ext xmlns:c16="http://schemas.microsoft.com/office/drawing/2014/chart" uri="{C3380CC4-5D6E-409C-BE32-E72D297353CC}">
              <c16:uniqueId val="{00000002-74B9-452F-A673-E06641C56AF9}"/>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'21'!$B$28:$D$28</c:f>
              <c:numCache>
                <c:formatCode>0</c:formatCode>
                <c:ptCount val="3"/>
                <c:pt idx="0">
                  <c:v>0</c:v>
                </c:pt>
                <c:pt idx="1">
                  <c:v>0</c:v>
                </c:pt>
                <c:pt idx="2">
                  <c:v>0</c:v>
                </c:pt>
              </c:numCache>
            </c:numRef>
          </c:val>
          <c:smooth val="0"/>
          <c:extLst>
            <c:ext xmlns:c16="http://schemas.microsoft.com/office/drawing/2014/chart" uri="{C3380CC4-5D6E-409C-BE32-E72D297353CC}">
              <c16:uniqueId val="{00000003-74B9-452F-A673-E06641C56AF9}"/>
            </c:ext>
          </c:extLst>
        </c:ser>
        <c:dLbls>
          <c:showLegendKey val="0"/>
          <c:showVal val="0"/>
          <c:showCatName val="0"/>
          <c:showSerName val="0"/>
          <c:showPercent val="0"/>
          <c:showBubbleSize val="0"/>
        </c:dLbls>
        <c:marker val="1"/>
        <c:smooth val="0"/>
        <c:axId val="122935552"/>
        <c:axId val="122814464"/>
      </c:lineChart>
      <c:catAx>
        <c:axId val="122935552"/>
        <c:scaling>
          <c:orientation val="minMax"/>
        </c:scaling>
        <c:delete val="0"/>
        <c:axPos val="b"/>
        <c:numFmt formatCode="General" sourceLinked="1"/>
        <c:majorTickMark val="out"/>
        <c:minorTickMark val="none"/>
        <c:tickLblPos val="nextTo"/>
        <c:crossAx val="122814464"/>
        <c:crosses val="autoZero"/>
        <c:auto val="1"/>
        <c:lblAlgn val="ctr"/>
        <c:lblOffset val="100"/>
        <c:noMultiLvlLbl val="0"/>
      </c:catAx>
      <c:valAx>
        <c:axId val="122814464"/>
        <c:scaling>
          <c:orientation val="minMax"/>
        </c:scaling>
        <c:delete val="0"/>
        <c:axPos val="l"/>
        <c:majorGridlines/>
        <c:numFmt formatCode="0" sourceLinked="1"/>
        <c:majorTickMark val="out"/>
        <c:minorTickMark val="none"/>
        <c:tickLblPos val="nextTo"/>
        <c:crossAx val="1229355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'21'!$K$25:$M$25</c:f>
              <c:numCache>
                <c:formatCode>0</c:formatCode>
                <c:ptCount val="3"/>
                <c:pt idx="0">
                  <c:v>0</c:v>
                </c:pt>
                <c:pt idx="1">
                  <c:v>0</c:v>
                </c:pt>
                <c:pt idx="2">
                  <c:v>0</c:v>
                </c:pt>
              </c:numCache>
            </c:numRef>
          </c:val>
          <c:extLst>
            <c:ext xmlns:c16="http://schemas.microsoft.com/office/drawing/2014/chart" uri="{C3380CC4-5D6E-409C-BE32-E72D297353CC}">
              <c16:uniqueId val="{00000000-ED78-4A2E-BDF0-B599A40D7E1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ED78-4A2E-BDF0-B599A40D7E1F}"/>
            </c:ext>
          </c:extLst>
        </c:ser>
        <c:dLbls>
          <c:showLegendKey val="0"/>
          <c:showVal val="0"/>
          <c:showCatName val="0"/>
          <c:showSerName val="0"/>
          <c:showPercent val="0"/>
          <c:showBubbleSize val="0"/>
        </c:dLbls>
        <c:gapWidth val="150"/>
        <c:axId val="122828672"/>
        <c:axId val="12283020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ED78-4A2E-BDF0-B599A40D7E1F}"/>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'21'!$K$28:$M$28</c:f>
              <c:numCache>
                <c:formatCode>0</c:formatCode>
                <c:ptCount val="3"/>
                <c:pt idx="0">
                  <c:v>0</c:v>
                </c:pt>
                <c:pt idx="1">
                  <c:v>0</c:v>
                </c:pt>
                <c:pt idx="2">
                  <c:v>0</c:v>
                </c:pt>
              </c:numCache>
            </c:numRef>
          </c:val>
          <c:smooth val="0"/>
          <c:extLst>
            <c:ext xmlns:c16="http://schemas.microsoft.com/office/drawing/2014/chart" uri="{C3380CC4-5D6E-409C-BE32-E72D297353CC}">
              <c16:uniqueId val="{00000003-ED78-4A2E-BDF0-B599A40D7E1F}"/>
            </c:ext>
          </c:extLst>
        </c:ser>
        <c:dLbls>
          <c:showLegendKey val="0"/>
          <c:showVal val="0"/>
          <c:showCatName val="0"/>
          <c:showSerName val="0"/>
          <c:showPercent val="0"/>
          <c:showBubbleSize val="0"/>
        </c:dLbls>
        <c:marker val="1"/>
        <c:smooth val="0"/>
        <c:axId val="122828672"/>
        <c:axId val="122830208"/>
      </c:lineChart>
      <c:catAx>
        <c:axId val="122828672"/>
        <c:scaling>
          <c:orientation val="minMax"/>
        </c:scaling>
        <c:delete val="0"/>
        <c:axPos val="b"/>
        <c:numFmt formatCode="General" sourceLinked="1"/>
        <c:majorTickMark val="out"/>
        <c:minorTickMark val="none"/>
        <c:tickLblPos val="nextTo"/>
        <c:crossAx val="122830208"/>
        <c:crosses val="autoZero"/>
        <c:auto val="1"/>
        <c:lblAlgn val="ctr"/>
        <c:lblOffset val="100"/>
        <c:noMultiLvlLbl val="0"/>
      </c:catAx>
      <c:valAx>
        <c:axId val="122830208"/>
        <c:scaling>
          <c:orientation val="minMax"/>
        </c:scaling>
        <c:delete val="0"/>
        <c:axPos val="l"/>
        <c:majorGridlines/>
        <c:numFmt formatCode="0" sourceLinked="1"/>
        <c:majorTickMark val="out"/>
        <c:minorTickMark val="none"/>
        <c:tickLblPos val="nextTo"/>
        <c:crossAx val="1228286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'21'!$T$12:$V$12</c:f>
              <c:numCache>
                <c:formatCode>0</c:formatCode>
                <c:ptCount val="3"/>
                <c:pt idx="0">
                  <c:v>0</c:v>
                </c:pt>
                <c:pt idx="1">
                  <c:v>0</c:v>
                </c:pt>
                <c:pt idx="2">
                  <c:v>0</c:v>
                </c:pt>
              </c:numCache>
            </c:numRef>
          </c:val>
          <c:extLst>
            <c:ext xmlns:c16="http://schemas.microsoft.com/office/drawing/2014/chart" uri="{C3380CC4-5D6E-409C-BE32-E72D297353CC}">
              <c16:uniqueId val="{00000000-8993-414C-A641-16BAD111F926}"/>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'21'!$T$13:$V$13</c:f>
              <c:numCache>
                <c:formatCode>0</c:formatCode>
                <c:ptCount val="3"/>
                <c:pt idx="0">
                  <c:v>0</c:v>
                </c:pt>
                <c:pt idx="1">
                  <c:v>0</c:v>
                </c:pt>
                <c:pt idx="2">
                  <c:v>0</c:v>
                </c:pt>
              </c:numCache>
            </c:numRef>
          </c:val>
          <c:extLst>
            <c:ext xmlns:c16="http://schemas.microsoft.com/office/drawing/2014/chart" uri="{C3380CC4-5D6E-409C-BE32-E72D297353CC}">
              <c16:uniqueId val="{00000001-8993-414C-A641-16BAD111F926}"/>
            </c:ext>
          </c:extLst>
        </c:ser>
        <c:dLbls>
          <c:showLegendKey val="0"/>
          <c:showVal val="0"/>
          <c:showCatName val="0"/>
          <c:showSerName val="0"/>
          <c:showPercent val="0"/>
          <c:showBubbleSize val="0"/>
        </c:dLbls>
        <c:gapWidth val="150"/>
        <c:axId val="122954880"/>
        <c:axId val="12295641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'21'!$T$14:$V$14</c:f>
              <c:numCache>
                <c:formatCode>0</c:formatCode>
                <c:ptCount val="3"/>
                <c:pt idx="0">
                  <c:v>0</c:v>
                </c:pt>
                <c:pt idx="1">
                  <c:v>0</c:v>
                </c:pt>
                <c:pt idx="2">
                  <c:v>0</c:v>
                </c:pt>
              </c:numCache>
            </c:numRef>
          </c:val>
          <c:smooth val="0"/>
          <c:extLst>
            <c:ext xmlns:c16="http://schemas.microsoft.com/office/drawing/2014/chart" uri="{C3380CC4-5D6E-409C-BE32-E72D297353CC}">
              <c16:uniqueId val="{00000002-8993-414C-A641-16BAD111F926}"/>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'21'!$T$15:$V$15</c:f>
              <c:numCache>
                <c:formatCode>0</c:formatCode>
                <c:ptCount val="3"/>
                <c:pt idx="0">
                  <c:v>0</c:v>
                </c:pt>
                <c:pt idx="1">
                  <c:v>0</c:v>
                </c:pt>
                <c:pt idx="2">
                  <c:v>0</c:v>
                </c:pt>
              </c:numCache>
            </c:numRef>
          </c:val>
          <c:smooth val="0"/>
          <c:extLst>
            <c:ext xmlns:c16="http://schemas.microsoft.com/office/drawing/2014/chart" uri="{C3380CC4-5D6E-409C-BE32-E72D297353CC}">
              <c16:uniqueId val="{00000003-8993-414C-A641-16BAD111F926}"/>
            </c:ext>
          </c:extLst>
        </c:ser>
        <c:dLbls>
          <c:showLegendKey val="0"/>
          <c:showVal val="0"/>
          <c:showCatName val="0"/>
          <c:showSerName val="0"/>
          <c:showPercent val="0"/>
          <c:showBubbleSize val="0"/>
        </c:dLbls>
        <c:marker val="1"/>
        <c:smooth val="0"/>
        <c:axId val="122954880"/>
        <c:axId val="122956416"/>
      </c:lineChart>
      <c:catAx>
        <c:axId val="122954880"/>
        <c:scaling>
          <c:orientation val="minMax"/>
        </c:scaling>
        <c:delete val="0"/>
        <c:axPos val="b"/>
        <c:numFmt formatCode="General" sourceLinked="1"/>
        <c:majorTickMark val="out"/>
        <c:minorTickMark val="none"/>
        <c:tickLblPos val="nextTo"/>
        <c:crossAx val="122956416"/>
        <c:crosses val="autoZero"/>
        <c:auto val="1"/>
        <c:lblAlgn val="ctr"/>
        <c:lblOffset val="100"/>
        <c:noMultiLvlLbl val="0"/>
      </c:catAx>
      <c:valAx>
        <c:axId val="122956416"/>
        <c:scaling>
          <c:orientation val="minMax"/>
        </c:scaling>
        <c:delete val="0"/>
        <c:axPos val="l"/>
        <c:majorGridlines/>
        <c:numFmt formatCode="0" sourceLinked="1"/>
        <c:majorTickMark val="out"/>
        <c:minorTickMark val="none"/>
        <c:tickLblPos val="nextTo"/>
        <c:crossAx val="1229548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'21'!$T$38:$V$38</c:f>
              <c:numCache>
                <c:formatCode>0</c:formatCode>
                <c:ptCount val="3"/>
                <c:pt idx="0">
                  <c:v>0</c:v>
                </c:pt>
                <c:pt idx="1">
                  <c:v>0</c:v>
                </c:pt>
                <c:pt idx="2">
                  <c:v>0</c:v>
                </c:pt>
              </c:numCache>
            </c:numRef>
          </c:val>
          <c:extLst>
            <c:ext xmlns:c16="http://schemas.microsoft.com/office/drawing/2014/chart" uri="{C3380CC4-5D6E-409C-BE32-E72D297353CC}">
              <c16:uniqueId val="{00000000-6E86-4874-AA55-331CE50E3A8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6E86-4874-AA55-331CE50E3A8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6E86-4874-AA55-331CE50E3A8F}"/>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6E86-4874-AA55-331CE50E3A8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3D6-4AAF-BF06-E2CB4219F3B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3D6-4AAF-BF06-E2CB4219F3B0}"/>
            </c:ext>
          </c:extLst>
        </c:ser>
        <c:dLbls>
          <c:showLegendKey val="0"/>
          <c:showVal val="0"/>
          <c:showCatName val="0"/>
          <c:showSerName val="0"/>
          <c:showPercent val="0"/>
          <c:showBubbleSize val="0"/>
        </c:dLbls>
        <c:gapWidth val="150"/>
        <c:axId val="122459648"/>
        <c:axId val="122461184"/>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3D6-4AAF-BF06-E2CB4219F3B0}"/>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3D6-4AAF-BF06-E2CB4219F3B0}"/>
            </c:ext>
          </c:extLst>
        </c:ser>
        <c:dLbls>
          <c:showLegendKey val="0"/>
          <c:showVal val="0"/>
          <c:showCatName val="0"/>
          <c:showSerName val="0"/>
          <c:showPercent val="0"/>
          <c:showBubbleSize val="0"/>
        </c:dLbls>
        <c:marker val="1"/>
        <c:smooth val="0"/>
        <c:axId val="122459648"/>
        <c:axId val="122461184"/>
      </c:lineChart>
      <c:catAx>
        <c:axId val="122459648"/>
        <c:scaling>
          <c:orientation val="minMax"/>
        </c:scaling>
        <c:delete val="0"/>
        <c:axPos val="b"/>
        <c:numFmt formatCode="General" sourceLinked="1"/>
        <c:majorTickMark val="out"/>
        <c:minorTickMark val="none"/>
        <c:tickLblPos val="nextTo"/>
        <c:crossAx val="122461184"/>
        <c:crosses val="autoZero"/>
        <c:auto val="1"/>
        <c:lblAlgn val="ctr"/>
        <c:lblOffset val="100"/>
        <c:noMultiLvlLbl val="0"/>
      </c:catAx>
      <c:valAx>
        <c:axId val="122461184"/>
        <c:scaling>
          <c:orientation val="minMax"/>
        </c:scaling>
        <c:delete val="0"/>
        <c:axPos val="l"/>
        <c:majorGridlines/>
        <c:numFmt formatCode="0.0" sourceLinked="1"/>
        <c:majorTickMark val="out"/>
        <c:minorTickMark val="none"/>
        <c:tickLblPos val="nextTo"/>
        <c:crossAx val="122459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207-4CD5-BC27-2CFC7551E4A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207-4CD5-BC27-2CFC7551E4A9}"/>
            </c:ext>
          </c:extLst>
        </c:ser>
        <c:dLbls>
          <c:showLegendKey val="0"/>
          <c:showVal val="0"/>
          <c:showCatName val="0"/>
          <c:showSerName val="0"/>
          <c:showPercent val="0"/>
          <c:showBubbleSize val="0"/>
        </c:dLbls>
        <c:gapWidth val="150"/>
        <c:axId val="116081408"/>
        <c:axId val="116082944"/>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1207-4CD5-BC27-2CFC7551E4A9}"/>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207-4CD5-BC27-2CFC7551E4A9}"/>
            </c:ext>
          </c:extLst>
        </c:ser>
        <c:dLbls>
          <c:showLegendKey val="0"/>
          <c:showVal val="0"/>
          <c:showCatName val="0"/>
          <c:showSerName val="0"/>
          <c:showPercent val="0"/>
          <c:showBubbleSize val="0"/>
        </c:dLbls>
        <c:marker val="1"/>
        <c:smooth val="0"/>
        <c:axId val="116081408"/>
        <c:axId val="116082944"/>
      </c:lineChart>
      <c:catAx>
        <c:axId val="116081408"/>
        <c:scaling>
          <c:orientation val="minMax"/>
        </c:scaling>
        <c:delete val="0"/>
        <c:axPos val="b"/>
        <c:numFmt formatCode="General" sourceLinked="1"/>
        <c:majorTickMark val="out"/>
        <c:minorTickMark val="none"/>
        <c:tickLblPos val="nextTo"/>
        <c:crossAx val="116082944"/>
        <c:crosses val="autoZero"/>
        <c:auto val="1"/>
        <c:lblAlgn val="ctr"/>
        <c:lblOffset val="100"/>
        <c:noMultiLvlLbl val="0"/>
      </c:catAx>
      <c:valAx>
        <c:axId val="116082944"/>
        <c:scaling>
          <c:orientation val="minMax"/>
          <c:max val="70"/>
          <c:min val="10"/>
        </c:scaling>
        <c:delete val="0"/>
        <c:axPos val="l"/>
        <c:majorGridlines/>
        <c:numFmt formatCode="0" sourceLinked="1"/>
        <c:majorTickMark val="out"/>
        <c:minorTickMark val="none"/>
        <c:tickLblPos val="nextTo"/>
        <c:crossAx val="116081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346-45C6-AD86-29F733DA0CC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346-45C6-AD86-29F733DA0CCF}"/>
            </c:ext>
          </c:extLst>
        </c:ser>
        <c:dLbls>
          <c:showLegendKey val="0"/>
          <c:showVal val="0"/>
          <c:showCatName val="0"/>
          <c:showSerName val="0"/>
          <c:showPercent val="0"/>
          <c:showBubbleSize val="0"/>
        </c:dLbls>
        <c:gapWidth val="150"/>
        <c:axId val="116113408"/>
        <c:axId val="116114944"/>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8346-45C6-AD86-29F733DA0CCF}"/>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346-45C6-AD86-29F733DA0CCF}"/>
            </c:ext>
          </c:extLst>
        </c:ser>
        <c:dLbls>
          <c:showLegendKey val="0"/>
          <c:showVal val="0"/>
          <c:showCatName val="0"/>
          <c:showSerName val="0"/>
          <c:showPercent val="0"/>
          <c:showBubbleSize val="0"/>
        </c:dLbls>
        <c:marker val="1"/>
        <c:smooth val="0"/>
        <c:axId val="116113408"/>
        <c:axId val="116114944"/>
      </c:lineChart>
      <c:catAx>
        <c:axId val="116113408"/>
        <c:scaling>
          <c:orientation val="minMax"/>
        </c:scaling>
        <c:delete val="0"/>
        <c:axPos val="b"/>
        <c:numFmt formatCode="General" sourceLinked="1"/>
        <c:majorTickMark val="out"/>
        <c:minorTickMark val="none"/>
        <c:tickLblPos val="nextTo"/>
        <c:crossAx val="116114944"/>
        <c:crosses val="autoZero"/>
        <c:auto val="1"/>
        <c:lblAlgn val="ctr"/>
        <c:lblOffset val="100"/>
        <c:noMultiLvlLbl val="0"/>
      </c:catAx>
      <c:valAx>
        <c:axId val="116114944"/>
        <c:scaling>
          <c:orientation val="minMax"/>
          <c:max val="1"/>
        </c:scaling>
        <c:delete val="0"/>
        <c:axPos val="l"/>
        <c:majorGridlines/>
        <c:numFmt formatCode="0.0%" sourceLinked="1"/>
        <c:majorTickMark val="out"/>
        <c:minorTickMark val="none"/>
        <c:tickLblPos val="nextTo"/>
        <c:crossAx val="1161134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38F-4B7E-88E9-ABC030E8DA9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38F-4B7E-88E9-ABC030E8DA91}"/>
            </c:ext>
          </c:extLst>
        </c:ser>
        <c:dLbls>
          <c:showLegendKey val="0"/>
          <c:showVal val="0"/>
          <c:showCatName val="0"/>
          <c:showSerName val="0"/>
          <c:showPercent val="0"/>
          <c:showBubbleSize val="0"/>
        </c:dLbls>
        <c:gapWidth val="150"/>
        <c:axId val="1416192"/>
        <c:axId val="1422080"/>
      </c:barChart>
      <c:lineChart>
        <c:grouping val="standard"/>
        <c:varyColors val="0"/>
        <c:ser>
          <c:idx val="2"/>
          <c:order val="2"/>
          <c:spPr>
            <a:ln w="22225">
              <a:solidFill>
                <a:srgbClr val="FF0000"/>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38F-4B7E-88E9-ABC030E8DA91}"/>
            </c:ext>
          </c:extLst>
        </c:ser>
        <c:ser>
          <c:idx val="3"/>
          <c:order val="3"/>
          <c:spPr>
            <a:ln w="22225">
              <a:solidFill>
                <a:schemeClr val="tx2">
                  <a:lumMod val="75000"/>
                </a:schemeClr>
              </a:solidFill>
              <a:prstDash val="dash"/>
            </a:ln>
          </c:spPr>
          <c:marker>
            <c:symbol val="none"/>
          </c:marker>
          <c:cat>
            <c:strRef>
              <c:f>'22'!$A$8:$H$8</c:f>
              <c:strCache>
                <c:ptCount val="8"/>
                <c:pt idx="0">
                  <c:v>Aug</c:v>
                </c:pt>
                <c:pt idx="1">
                  <c:v>Sep</c:v>
                </c:pt>
                <c:pt idx="2">
                  <c:v>Oct</c:v>
                </c:pt>
                <c:pt idx="3">
                  <c:v>Nov</c:v>
                </c:pt>
                <c:pt idx="4">
                  <c:v>Jan</c:v>
                </c:pt>
                <c:pt idx="5">
                  <c:v>Feb</c:v>
                </c:pt>
                <c:pt idx="6">
                  <c:v>Mar</c:v>
                </c:pt>
                <c:pt idx="7">
                  <c:v>Apr</c:v>
                </c:pt>
              </c:strCache>
            </c:strRef>
          </c:cat>
          <c:val>
            <c:numRef>
              <c:f>'22'!$A$37:$H$37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38F-4B7E-88E9-ABC030E8DA91}"/>
            </c:ext>
          </c:extLst>
        </c:ser>
        <c:dLbls>
          <c:showLegendKey val="0"/>
          <c:showVal val="0"/>
          <c:showCatName val="0"/>
          <c:showSerName val="0"/>
          <c:showPercent val="0"/>
          <c:showBubbleSize val="0"/>
        </c:dLbls>
        <c:marker val="1"/>
        <c:smooth val="0"/>
        <c:axId val="1416192"/>
        <c:axId val="1422080"/>
      </c:lineChart>
      <c:catAx>
        <c:axId val="1416192"/>
        <c:scaling>
          <c:orientation val="minMax"/>
        </c:scaling>
        <c:delete val="0"/>
        <c:axPos val="b"/>
        <c:numFmt formatCode="General" sourceLinked="1"/>
        <c:majorTickMark val="out"/>
        <c:minorTickMark val="none"/>
        <c:tickLblPos val="nextTo"/>
        <c:crossAx val="1422080"/>
        <c:crosses val="autoZero"/>
        <c:auto val="1"/>
        <c:lblAlgn val="ctr"/>
        <c:lblOffset val="100"/>
        <c:noMultiLvlLbl val="0"/>
      </c:catAx>
      <c:valAx>
        <c:axId val="1422080"/>
        <c:scaling>
          <c:orientation val="minMax"/>
          <c:max val="1"/>
        </c:scaling>
        <c:delete val="0"/>
        <c:axPos val="l"/>
        <c:majorGridlines/>
        <c:numFmt formatCode="0.0%" sourceLinked="1"/>
        <c:majorTickMark val="out"/>
        <c:minorTickMark val="none"/>
        <c:tickLblPos val="nextTo"/>
        <c:crossAx val="14161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'22'!$J$34:$P$34</c:f>
              <c:strCache>
                <c:ptCount val="7"/>
                <c:pt idx="0">
                  <c:v>GP 1</c:v>
                </c:pt>
                <c:pt idx="1">
                  <c:v>GP 2</c:v>
                </c:pt>
                <c:pt idx="2">
                  <c:v>GP 3</c:v>
                </c:pt>
                <c:pt idx="3">
                  <c:v>GP 4</c:v>
                </c:pt>
                <c:pt idx="4">
                  <c:v>GP 5</c:v>
                </c:pt>
                <c:pt idx="5">
                  <c:v>GP 6</c:v>
                </c:pt>
                <c:pt idx="6">
                  <c:v>AVE</c:v>
                </c:pt>
              </c:strCache>
            </c:strRef>
          </c:cat>
          <c:val>
            <c:numRef>
              <c:f>'22'!$J$35:$P$35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7EE-4938-87AB-AE9331A5517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'22'!$J$34:$P$34</c:f>
              <c:strCache>
                <c:ptCount val="7"/>
                <c:pt idx="0">
                  <c:v>GP 1</c:v>
                </c:pt>
                <c:pt idx="1">
                  <c:v>GP 2</c:v>
                </c:pt>
                <c:pt idx="2">
                  <c:v>GP 3</c:v>
                </c:pt>
                <c:pt idx="3">
                  <c:v>GP 4</c:v>
                </c:pt>
                <c:pt idx="4">
                  <c:v>GP 5</c:v>
                </c:pt>
                <c:pt idx="5">
                  <c:v>GP 6</c:v>
                </c:pt>
                <c:pt idx="6">
                  <c:v>AVE</c:v>
                </c:pt>
              </c:strCache>
            </c:strRef>
          </c:cat>
          <c:val>
            <c:numRef>
              <c:f>'22'!$J$40:$P$40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7EE-4938-87AB-AE9331A55170}"/>
            </c:ext>
          </c:extLst>
        </c:ser>
        <c:dLbls>
          <c:showLegendKey val="0"/>
          <c:showVal val="0"/>
          <c:showCatName val="0"/>
          <c:showSerName val="0"/>
          <c:showPercent val="0"/>
          <c:showBubbleSize val="0"/>
        </c:dLbls>
        <c:gapWidth val="150"/>
        <c:axId val="1440000"/>
        <c:axId val="1462272"/>
      </c:barChart>
      <c:lineChart>
        <c:grouping val="standard"/>
        <c:varyColors val="0"/>
        <c:ser>
          <c:idx val="2"/>
          <c:order val="2"/>
          <c:spPr>
            <a:ln w="22225">
              <a:solidFill>
                <a:srgbClr val="FF0000"/>
              </a:solidFill>
              <a:prstDash val="dash"/>
            </a:ln>
          </c:spPr>
          <c:marker>
            <c:symbol val="none"/>
          </c:marker>
          <c:cat>
            <c:strRef>
              <c:f>'22'!$J$34:$P$34</c:f>
              <c:strCache>
                <c:ptCount val="7"/>
                <c:pt idx="0">
                  <c:v>GP 1</c:v>
                </c:pt>
                <c:pt idx="1">
                  <c:v>GP 2</c:v>
                </c:pt>
                <c:pt idx="2">
                  <c:v>GP 3</c:v>
                </c:pt>
                <c:pt idx="3">
                  <c:v>GP 4</c:v>
                </c:pt>
                <c:pt idx="4">
                  <c:v>GP 5</c:v>
                </c:pt>
                <c:pt idx="5">
                  <c:v>GP 6</c:v>
                </c:pt>
                <c:pt idx="6">
                  <c:v>AVE</c:v>
                </c:pt>
              </c:strCache>
            </c:strRef>
          </c:cat>
          <c:val>
            <c:numRef>
              <c:f>'22'!$J$38:$P$38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17EE-4938-87AB-AE9331A55170}"/>
            </c:ext>
          </c:extLst>
        </c:ser>
        <c:ser>
          <c:idx val="3"/>
          <c:order val="3"/>
          <c:spPr>
            <a:ln w="22225">
              <a:solidFill>
                <a:schemeClr val="tx2">
                  <a:lumMod val="75000"/>
                </a:schemeClr>
              </a:solidFill>
              <a:prstDash val="dash"/>
            </a:ln>
          </c:spPr>
          <c:marker>
            <c:symbol val="none"/>
          </c:marker>
          <c:cat>
            <c:strRef>
              <c:f>'22'!$J$34:$P$34</c:f>
              <c:strCache>
                <c:ptCount val="7"/>
                <c:pt idx="0">
                  <c:v>GP 1</c:v>
                </c:pt>
                <c:pt idx="1">
                  <c:v>GP 2</c:v>
                </c:pt>
                <c:pt idx="2">
                  <c:v>GP 3</c:v>
                </c:pt>
                <c:pt idx="3">
                  <c:v>GP 4</c:v>
                </c:pt>
                <c:pt idx="4">
                  <c:v>GP 5</c:v>
                </c:pt>
                <c:pt idx="5">
                  <c:v>GP 6</c:v>
                </c:pt>
                <c:pt idx="6">
                  <c:v>AVE</c:v>
                </c:pt>
              </c:strCache>
            </c:strRef>
          </c:cat>
          <c:val>
            <c:numRef>
              <c:f>'22'!$J$37:$P$37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7EE-4938-87AB-AE9331A55170}"/>
            </c:ext>
          </c:extLst>
        </c:ser>
        <c:dLbls>
          <c:showLegendKey val="0"/>
          <c:showVal val="0"/>
          <c:showCatName val="0"/>
          <c:showSerName val="0"/>
          <c:showPercent val="0"/>
          <c:showBubbleSize val="0"/>
        </c:dLbls>
        <c:marker val="1"/>
        <c:smooth val="0"/>
        <c:axId val="1440000"/>
        <c:axId val="1462272"/>
      </c:lineChart>
      <c:catAx>
        <c:axId val="1440000"/>
        <c:scaling>
          <c:orientation val="minMax"/>
        </c:scaling>
        <c:delete val="0"/>
        <c:axPos val="b"/>
        <c:numFmt formatCode="General" sourceLinked="1"/>
        <c:majorTickMark val="out"/>
        <c:minorTickMark val="none"/>
        <c:tickLblPos val="nextTo"/>
        <c:crossAx val="1462272"/>
        <c:crosses val="autoZero"/>
        <c:auto val="1"/>
        <c:lblAlgn val="ctr"/>
        <c:lblOffset val="100"/>
        <c:noMultiLvlLbl val="0"/>
      </c:catAx>
      <c:valAx>
        <c:axId val="1462272"/>
        <c:scaling>
          <c:orientation val="minMax"/>
          <c:max val="1"/>
          <c:min val="0.4"/>
        </c:scaling>
        <c:delete val="0"/>
        <c:axPos val="l"/>
        <c:majorGridlines/>
        <c:numFmt formatCode="0%" sourceLinked="1"/>
        <c:majorTickMark val="out"/>
        <c:minorTickMark val="none"/>
        <c:tickLblPos val="nextTo"/>
        <c:crossAx val="14400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'22'!$B$25:$D$25</c:f>
              <c:numCache>
                <c:formatCode>0</c:formatCode>
                <c:ptCount val="3"/>
                <c:pt idx="0">
                  <c:v>0</c:v>
                </c:pt>
                <c:pt idx="1">
                  <c:v>0</c:v>
                </c:pt>
                <c:pt idx="2">
                  <c:v>0</c:v>
                </c:pt>
              </c:numCache>
            </c:numRef>
          </c:val>
          <c:extLst>
            <c:ext xmlns:c16="http://schemas.microsoft.com/office/drawing/2014/chart" uri="{C3380CC4-5D6E-409C-BE32-E72D297353CC}">
              <c16:uniqueId val="{00000000-F627-48A1-9B57-006AC753D7D4}"/>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'22'!$B$26:$D$26</c:f>
              <c:numCache>
                <c:formatCode>0</c:formatCode>
                <c:ptCount val="3"/>
                <c:pt idx="0">
                  <c:v>0</c:v>
                </c:pt>
                <c:pt idx="1">
                  <c:v>0</c:v>
                </c:pt>
                <c:pt idx="2">
                  <c:v>0</c:v>
                </c:pt>
              </c:numCache>
            </c:numRef>
          </c:val>
          <c:extLst>
            <c:ext xmlns:c16="http://schemas.microsoft.com/office/drawing/2014/chart" uri="{C3380CC4-5D6E-409C-BE32-E72D297353CC}">
              <c16:uniqueId val="{00000001-F627-48A1-9B57-006AC753D7D4}"/>
            </c:ext>
          </c:extLst>
        </c:ser>
        <c:dLbls>
          <c:showLegendKey val="0"/>
          <c:showVal val="0"/>
          <c:showCatName val="0"/>
          <c:showSerName val="0"/>
          <c:showPercent val="0"/>
          <c:showBubbleSize val="0"/>
        </c:dLbls>
        <c:gapWidth val="150"/>
        <c:axId val="116147712"/>
        <c:axId val="11614924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'22'!$B$27:$D$27</c:f>
              <c:numCache>
                <c:formatCode>0</c:formatCode>
                <c:ptCount val="3"/>
                <c:pt idx="0">
                  <c:v>0</c:v>
                </c:pt>
                <c:pt idx="1">
                  <c:v>0</c:v>
                </c:pt>
                <c:pt idx="2">
                  <c:v>0</c:v>
                </c:pt>
              </c:numCache>
            </c:numRef>
          </c:val>
          <c:smooth val="0"/>
          <c:extLst>
            <c:ext xmlns:c16="http://schemas.microsoft.com/office/drawing/2014/chart" uri="{C3380CC4-5D6E-409C-BE32-E72D297353CC}">
              <c16:uniqueId val="{00000002-F627-48A1-9B57-006AC753D7D4}"/>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'22'!$B$28:$D$28</c:f>
              <c:numCache>
                <c:formatCode>0</c:formatCode>
                <c:ptCount val="3"/>
                <c:pt idx="0">
                  <c:v>0</c:v>
                </c:pt>
                <c:pt idx="1">
                  <c:v>0</c:v>
                </c:pt>
                <c:pt idx="2">
                  <c:v>0</c:v>
                </c:pt>
              </c:numCache>
            </c:numRef>
          </c:val>
          <c:smooth val="0"/>
          <c:extLst>
            <c:ext xmlns:c16="http://schemas.microsoft.com/office/drawing/2014/chart" uri="{C3380CC4-5D6E-409C-BE32-E72D297353CC}">
              <c16:uniqueId val="{00000003-F627-48A1-9B57-006AC753D7D4}"/>
            </c:ext>
          </c:extLst>
        </c:ser>
        <c:dLbls>
          <c:showLegendKey val="0"/>
          <c:showVal val="0"/>
          <c:showCatName val="0"/>
          <c:showSerName val="0"/>
          <c:showPercent val="0"/>
          <c:showBubbleSize val="0"/>
        </c:dLbls>
        <c:marker val="1"/>
        <c:smooth val="0"/>
        <c:axId val="116147712"/>
        <c:axId val="116149248"/>
      </c:lineChart>
      <c:catAx>
        <c:axId val="116147712"/>
        <c:scaling>
          <c:orientation val="minMax"/>
        </c:scaling>
        <c:delete val="0"/>
        <c:axPos val="b"/>
        <c:numFmt formatCode="General" sourceLinked="1"/>
        <c:majorTickMark val="out"/>
        <c:minorTickMark val="none"/>
        <c:tickLblPos val="nextTo"/>
        <c:crossAx val="116149248"/>
        <c:crosses val="autoZero"/>
        <c:auto val="1"/>
        <c:lblAlgn val="ctr"/>
        <c:lblOffset val="100"/>
        <c:noMultiLvlLbl val="0"/>
      </c:catAx>
      <c:valAx>
        <c:axId val="116149248"/>
        <c:scaling>
          <c:orientation val="minMax"/>
        </c:scaling>
        <c:delete val="0"/>
        <c:axPos val="l"/>
        <c:majorGridlines/>
        <c:numFmt formatCode="0" sourceLinked="1"/>
        <c:majorTickMark val="out"/>
        <c:minorTickMark val="none"/>
        <c:tickLblPos val="nextTo"/>
        <c:crossAx val="1161477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'22'!$K$25:$M$25</c:f>
              <c:numCache>
                <c:formatCode>0</c:formatCode>
                <c:ptCount val="3"/>
                <c:pt idx="0">
                  <c:v>0</c:v>
                </c:pt>
                <c:pt idx="1">
                  <c:v>0</c:v>
                </c:pt>
                <c:pt idx="2">
                  <c:v>0</c:v>
                </c:pt>
              </c:numCache>
            </c:numRef>
          </c:val>
          <c:extLst>
            <c:ext xmlns:c16="http://schemas.microsoft.com/office/drawing/2014/chart" uri="{C3380CC4-5D6E-409C-BE32-E72D297353CC}">
              <c16:uniqueId val="{00000000-A734-43A5-A3B0-0C66F7E8949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A734-43A5-A3B0-0C66F7E89492}"/>
            </c:ext>
          </c:extLst>
        </c:ser>
        <c:dLbls>
          <c:showLegendKey val="0"/>
          <c:showVal val="0"/>
          <c:showCatName val="0"/>
          <c:showSerName val="0"/>
          <c:showPercent val="0"/>
          <c:showBubbleSize val="0"/>
        </c:dLbls>
        <c:gapWidth val="150"/>
        <c:axId val="123421440"/>
        <c:axId val="12342297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A734-43A5-A3B0-0C66F7E89492}"/>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'22'!$K$28:$M$28</c:f>
              <c:numCache>
                <c:formatCode>0</c:formatCode>
                <c:ptCount val="3"/>
                <c:pt idx="0">
                  <c:v>0</c:v>
                </c:pt>
                <c:pt idx="1">
                  <c:v>0</c:v>
                </c:pt>
                <c:pt idx="2">
                  <c:v>0</c:v>
                </c:pt>
              </c:numCache>
            </c:numRef>
          </c:val>
          <c:smooth val="0"/>
          <c:extLst>
            <c:ext xmlns:c16="http://schemas.microsoft.com/office/drawing/2014/chart" uri="{C3380CC4-5D6E-409C-BE32-E72D297353CC}">
              <c16:uniqueId val="{00000003-A734-43A5-A3B0-0C66F7E89492}"/>
            </c:ext>
          </c:extLst>
        </c:ser>
        <c:dLbls>
          <c:showLegendKey val="0"/>
          <c:showVal val="0"/>
          <c:showCatName val="0"/>
          <c:showSerName val="0"/>
          <c:showPercent val="0"/>
          <c:showBubbleSize val="0"/>
        </c:dLbls>
        <c:marker val="1"/>
        <c:smooth val="0"/>
        <c:axId val="123421440"/>
        <c:axId val="123422976"/>
      </c:lineChart>
      <c:catAx>
        <c:axId val="123421440"/>
        <c:scaling>
          <c:orientation val="minMax"/>
        </c:scaling>
        <c:delete val="0"/>
        <c:axPos val="b"/>
        <c:numFmt formatCode="General" sourceLinked="1"/>
        <c:majorTickMark val="out"/>
        <c:minorTickMark val="none"/>
        <c:tickLblPos val="nextTo"/>
        <c:crossAx val="123422976"/>
        <c:crosses val="autoZero"/>
        <c:auto val="1"/>
        <c:lblAlgn val="ctr"/>
        <c:lblOffset val="100"/>
        <c:noMultiLvlLbl val="0"/>
      </c:catAx>
      <c:valAx>
        <c:axId val="123422976"/>
        <c:scaling>
          <c:orientation val="minMax"/>
        </c:scaling>
        <c:delete val="0"/>
        <c:axPos val="l"/>
        <c:majorGridlines/>
        <c:numFmt formatCode="0" sourceLinked="1"/>
        <c:majorTickMark val="out"/>
        <c:minorTickMark val="none"/>
        <c:tickLblPos val="nextTo"/>
        <c:crossAx val="1234214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'22'!$T$12:$V$12</c:f>
              <c:numCache>
                <c:formatCode>0</c:formatCode>
                <c:ptCount val="3"/>
                <c:pt idx="0">
                  <c:v>0</c:v>
                </c:pt>
                <c:pt idx="1">
                  <c:v>0</c:v>
                </c:pt>
                <c:pt idx="2">
                  <c:v>0</c:v>
                </c:pt>
              </c:numCache>
            </c:numRef>
          </c:val>
          <c:extLst>
            <c:ext xmlns:c16="http://schemas.microsoft.com/office/drawing/2014/chart" uri="{C3380CC4-5D6E-409C-BE32-E72D297353CC}">
              <c16:uniqueId val="{00000000-9DDD-4379-B216-023DDD7F0B1E}"/>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'22'!$T$13:$V$13</c:f>
              <c:numCache>
                <c:formatCode>0</c:formatCode>
                <c:ptCount val="3"/>
                <c:pt idx="0">
                  <c:v>0</c:v>
                </c:pt>
                <c:pt idx="1">
                  <c:v>0</c:v>
                </c:pt>
                <c:pt idx="2">
                  <c:v>0</c:v>
                </c:pt>
              </c:numCache>
            </c:numRef>
          </c:val>
          <c:extLst>
            <c:ext xmlns:c16="http://schemas.microsoft.com/office/drawing/2014/chart" uri="{C3380CC4-5D6E-409C-BE32-E72D297353CC}">
              <c16:uniqueId val="{00000001-9DDD-4379-B216-023DDD7F0B1E}"/>
            </c:ext>
          </c:extLst>
        </c:ser>
        <c:dLbls>
          <c:showLegendKey val="0"/>
          <c:showVal val="0"/>
          <c:showCatName val="0"/>
          <c:showSerName val="0"/>
          <c:showPercent val="0"/>
          <c:showBubbleSize val="0"/>
        </c:dLbls>
        <c:gapWidth val="150"/>
        <c:axId val="123338752"/>
        <c:axId val="12334028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'22'!$T$14:$V$14</c:f>
              <c:numCache>
                <c:formatCode>0</c:formatCode>
                <c:ptCount val="3"/>
                <c:pt idx="0">
                  <c:v>0</c:v>
                </c:pt>
                <c:pt idx="1">
                  <c:v>0</c:v>
                </c:pt>
                <c:pt idx="2">
                  <c:v>0</c:v>
                </c:pt>
              </c:numCache>
            </c:numRef>
          </c:val>
          <c:smooth val="0"/>
          <c:extLst>
            <c:ext xmlns:c16="http://schemas.microsoft.com/office/drawing/2014/chart" uri="{C3380CC4-5D6E-409C-BE32-E72D297353CC}">
              <c16:uniqueId val="{00000002-9DDD-4379-B216-023DDD7F0B1E}"/>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'22'!$T$15:$V$15</c:f>
              <c:numCache>
                <c:formatCode>0</c:formatCode>
                <c:ptCount val="3"/>
                <c:pt idx="0">
                  <c:v>0</c:v>
                </c:pt>
                <c:pt idx="1">
                  <c:v>0</c:v>
                </c:pt>
                <c:pt idx="2">
                  <c:v>0</c:v>
                </c:pt>
              </c:numCache>
            </c:numRef>
          </c:val>
          <c:smooth val="0"/>
          <c:extLst>
            <c:ext xmlns:c16="http://schemas.microsoft.com/office/drawing/2014/chart" uri="{C3380CC4-5D6E-409C-BE32-E72D297353CC}">
              <c16:uniqueId val="{00000003-9DDD-4379-B216-023DDD7F0B1E}"/>
            </c:ext>
          </c:extLst>
        </c:ser>
        <c:dLbls>
          <c:showLegendKey val="0"/>
          <c:showVal val="0"/>
          <c:showCatName val="0"/>
          <c:showSerName val="0"/>
          <c:showPercent val="0"/>
          <c:showBubbleSize val="0"/>
        </c:dLbls>
        <c:marker val="1"/>
        <c:smooth val="0"/>
        <c:axId val="123338752"/>
        <c:axId val="123340288"/>
      </c:lineChart>
      <c:catAx>
        <c:axId val="123338752"/>
        <c:scaling>
          <c:orientation val="minMax"/>
        </c:scaling>
        <c:delete val="0"/>
        <c:axPos val="b"/>
        <c:numFmt formatCode="General" sourceLinked="1"/>
        <c:majorTickMark val="out"/>
        <c:minorTickMark val="none"/>
        <c:tickLblPos val="nextTo"/>
        <c:crossAx val="123340288"/>
        <c:crosses val="autoZero"/>
        <c:auto val="1"/>
        <c:lblAlgn val="ctr"/>
        <c:lblOffset val="100"/>
        <c:noMultiLvlLbl val="0"/>
      </c:catAx>
      <c:valAx>
        <c:axId val="123340288"/>
        <c:scaling>
          <c:orientation val="minMax"/>
        </c:scaling>
        <c:delete val="0"/>
        <c:axPos val="l"/>
        <c:majorGridlines/>
        <c:numFmt formatCode="0" sourceLinked="1"/>
        <c:majorTickMark val="out"/>
        <c:minorTickMark val="none"/>
        <c:tickLblPos val="nextTo"/>
        <c:crossAx val="1233387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'22'!$T$38:$V$38</c:f>
              <c:numCache>
                <c:formatCode>0</c:formatCode>
                <c:ptCount val="3"/>
                <c:pt idx="0">
                  <c:v>0</c:v>
                </c:pt>
                <c:pt idx="1">
                  <c:v>0</c:v>
                </c:pt>
                <c:pt idx="2">
                  <c:v>0</c:v>
                </c:pt>
              </c:numCache>
            </c:numRef>
          </c:val>
          <c:extLst>
            <c:ext xmlns:c16="http://schemas.microsoft.com/office/drawing/2014/chart" uri="{C3380CC4-5D6E-409C-BE32-E72D297353CC}">
              <c16:uniqueId val="{00000000-04C9-427B-89EE-D9D444BA06B2}"/>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04C9-427B-89EE-D9D444BA06B2}"/>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04C9-427B-89EE-D9D444BA06B2}"/>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04C9-427B-89EE-D9D444BA06B2}"/>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B35-4EC8-B8DA-196FCFA2DE2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B35-4EC8-B8DA-196FCFA2DE2F}"/>
            </c:ext>
          </c:extLst>
        </c:ser>
        <c:dLbls>
          <c:showLegendKey val="0"/>
          <c:showVal val="0"/>
          <c:showCatName val="0"/>
          <c:showSerName val="0"/>
          <c:showPercent val="0"/>
          <c:showBubbleSize val="0"/>
        </c:dLbls>
        <c:gapWidth val="150"/>
        <c:axId val="123659008"/>
        <c:axId val="123660544"/>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7B35-4EC8-B8DA-196FCFA2DE2F}"/>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B35-4EC8-B8DA-196FCFA2DE2F}"/>
            </c:ext>
          </c:extLst>
        </c:ser>
        <c:dLbls>
          <c:showLegendKey val="0"/>
          <c:showVal val="0"/>
          <c:showCatName val="0"/>
          <c:showSerName val="0"/>
          <c:showPercent val="0"/>
          <c:showBubbleSize val="0"/>
        </c:dLbls>
        <c:marker val="1"/>
        <c:smooth val="0"/>
        <c:axId val="123659008"/>
        <c:axId val="123660544"/>
      </c:lineChart>
      <c:catAx>
        <c:axId val="123659008"/>
        <c:scaling>
          <c:orientation val="minMax"/>
        </c:scaling>
        <c:delete val="0"/>
        <c:axPos val="b"/>
        <c:numFmt formatCode="General" sourceLinked="1"/>
        <c:majorTickMark val="out"/>
        <c:minorTickMark val="none"/>
        <c:tickLblPos val="nextTo"/>
        <c:crossAx val="123660544"/>
        <c:crosses val="autoZero"/>
        <c:auto val="1"/>
        <c:lblAlgn val="ctr"/>
        <c:lblOffset val="100"/>
        <c:noMultiLvlLbl val="0"/>
      </c:catAx>
      <c:valAx>
        <c:axId val="123660544"/>
        <c:scaling>
          <c:orientation val="minMax"/>
        </c:scaling>
        <c:delete val="0"/>
        <c:axPos val="l"/>
        <c:majorGridlines/>
        <c:numFmt formatCode="0.0" sourceLinked="1"/>
        <c:majorTickMark val="out"/>
        <c:minorTickMark val="none"/>
        <c:tickLblPos val="nextTo"/>
        <c:crossAx val="1236590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726-4E4F-B25C-0E34A9B4E08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726-4E4F-B25C-0E34A9B4E08E}"/>
            </c:ext>
          </c:extLst>
        </c:ser>
        <c:dLbls>
          <c:showLegendKey val="0"/>
          <c:showVal val="0"/>
          <c:showCatName val="0"/>
          <c:showSerName val="0"/>
          <c:showPercent val="0"/>
          <c:showBubbleSize val="0"/>
        </c:dLbls>
        <c:gapWidth val="150"/>
        <c:axId val="123571584"/>
        <c:axId val="123577472"/>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726-4E4F-B25C-0E34A9B4E08E}"/>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726-4E4F-B25C-0E34A9B4E08E}"/>
            </c:ext>
          </c:extLst>
        </c:ser>
        <c:dLbls>
          <c:showLegendKey val="0"/>
          <c:showVal val="0"/>
          <c:showCatName val="0"/>
          <c:showSerName val="0"/>
          <c:showPercent val="0"/>
          <c:showBubbleSize val="0"/>
        </c:dLbls>
        <c:marker val="1"/>
        <c:smooth val="0"/>
        <c:axId val="123571584"/>
        <c:axId val="123577472"/>
      </c:lineChart>
      <c:catAx>
        <c:axId val="123571584"/>
        <c:scaling>
          <c:orientation val="minMax"/>
        </c:scaling>
        <c:delete val="0"/>
        <c:axPos val="b"/>
        <c:numFmt formatCode="General" sourceLinked="1"/>
        <c:majorTickMark val="out"/>
        <c:minorTickMark val="none"/>
        <c:tickLblPos val="nextTo"/>
        <c:crossAx val="123577472"/>
        <c:crosses val="autoZero"/>
        <c:auto val="1"/>
        <c:lblAlgn val="ctr"/>
        <c:lblOffset val="100"/>
        <c:noMultiLvlLbl val="0"/>
      </c:catAx>
      <c:valAx>
        <c:axId val="123577472"/>
        <c:scaling>
          <c:orientation val="minMax"/>
          <c:max val="70"/>
          <c:min val="10"/>
        </c:scaling>
        <c:delete val="0"/>
        <c:axPos val="l"/>
        <c:majorGridlines/>
        <c:numFmt formatCode="0" sourceLinked="1"/>
        <c:majorTickMark val="out"/>
        <c:minorTickMark val="none"/>
        <c:tickLblPos val="nextTo"/>
        <c:crossAx val="1235715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C16-43B0-838B-D92154F7477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C16-43B0-838B-D92154F7477A}"/>
            </c:ext>
          </c:extLst>
        </c:ser>
        <c:dLbls>
          <c:showLegendKey val="0"/>
          <c:showVal val="0"/>
          <c:showCatName val="0"/>
          <c:showSerName val="0"/>
          <c:showPercent val="0"/>
          <c:showBubbleSize val="0"/>
        </c:dLbls>
        <c:gapWidth val="150"/>
        <c:axId val="123673216"/>
        <c:axId val="123695488"/>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C16-43B0-838B-D92154F7477A}"/>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C16-43B0-838B-D92154F7477A}"/>
            </c:ext>
          </c:extLst>
        </c:ser>
        <c:dLbls>
          <c:showLegendKey val="0"/>
          <c:showVal val="0"/>
          <c:showCatName val="0"/>
          <c:showSerName val="0"/>
          <c:showPercent val="0"/>
          <c:showBubbleSize val="0"/>
        </c:dLbls>
        <c:marker val="1"/>
        <c:smooth val="0"/>
        <c:axId val="123673216"/>
        <c:axId val="123695488"/>
      </c:lineChart>
      <c:catAx>
        <c:axId val="123673216"/>
        <c:scaling>
          <c:orientation val="minMax"/>
        </c:scaling>
        <c:delete val="0"/>
        <c:axPos val="b"/>
        <c:numFmt formatCode="General" sourceLinked="1"/>
        <c:majorTickMark val="out"/>
        <c:minorTickMark val="none"/>
        <c:tickLblPos val="nextTo"/>
        <c:crossAx val="123695488"/>
        <c:crosses val="autoZero"/>
        <c:auto val="1"/>
        <c:lblAlgn val="ctr"/>
        <c:lblOffset val="100"/>
        <c:noMultiLvlLbl val="0"/>
      </c:catAx>
      <c:valAx>
        <c:axId val="123695488"/>
        <c:scaling>
          <c:orientation val="minMax"/>
          <c:max val="1"/>
        </c:scaling>
        <c:delete val="0"/>
        <c:axPos val="l"/>
        <c:majorGridlines/>
        <c:numFmt formatCode="0.0%" sourceLinked="1"/>
        <c:majorTickMark val="out"/>
        <c:minorTickMark val="none"/>
        <c:tickLblPos val="nextTo"/>
        <c:crossAx val="123673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F52-4D37-8BFA-81BB4791B6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F52-4D37-8BFA-81BB4791B6B4}"/>
            </c:ext>
          </c:extLst>
        </c:ser>
        <c:dLbls>
          <c:showLegendKey val="0"/>
          <c:showVal val="0"/>
          <c:showCatName val="0"/>
          <c:showSerName val="0"/>
          <c:showPercent val="0"/>
          <c:showBubbleSize val="0"/>
        </c:dLbls>
        <c:gapWidth val="150"/>
        <c:axId val="123725696"/>
        <c:axId val="123727232"/>
      </c:barChart>
      <c:lineChart>
        <c:grouping val="standard"/>
        <c:varyColors val="0"/>
        <c:ser>
          <c:idx val="2"/>
          <c:order val="2"/>
          <c:spPr>
            <a:ln w="22225">
              <a:solidFill>
                <a:srgbClr val="FF0000"/>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F52-4D37-8BFA-81BB4791B6B4}"/>
            </c:ext>
          </c:extLst>
        </c:ser>
        <c:ser>
          <c:idx val="3"/>
          <c:order val="3"/>
          <c:spPr>
            <a:ln w="22225">
              <a:solidFill>
                <a:schemeClr val="tx2">
                  <a:lumMod val="75000"/>
                </a:schemeClr>
              </a:solidFill>
              <a:prstDash val="dash"/>
            </a:ln>
          </c:spPr>
          <c:marker>
            <c:symbol val="none"/>
          </c:marker>
          <c:cat>
            <c:strRef>
              <c:f>'23'!$A$8:$H$8</c:f>
              <c:strCache>
                <c:ptCount val="8"/>
                <c:pt idx="0">
                  <c:v>Aug</c:v>
                </c:pt>
                <c:pt idx="1">
                  <c:v>Sep</c:v>
                </c:pt>
                <c:pt idx="2">
                  <c:v>Oct</c:v>
                </c:pt>
                <c:pt idx="3">
                  <c:v>Nov</c:v>
                </c:pt>
                <c:pt idx="4">
                  <c:v>Jan</c:v>
                </c:pt>
                <c:pt idx="5">
                  <c:v>Feb</c:v>
                </c:pt>
                <c:pt idx="6">
                  <c:v>Mar</c:v>
                </c:pt>
                <c:pt idx="7">
                  <c:v>Apr</c:v>
                </c:pt>
              </c:strCache>
            </c:strRef>
          </c:cat>
          <c:val>
            <c:numRef>
              <c:f>'23'!$A$37:$H$37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F52-4D37-8BFA-81BB4791B6B4}"/>
            </c:ext>
          </c:extLst>
        </c:ser>
        <c:dLbls>
          <c:showLegendKey val="0"/>
          <c:showVal val="0"/>
          <c:showCatName val="0"/>
          <c:showSerName val="0"/>
          <c:showPercent val="0"/>
          <c:showBubbleSize val="0"/>
        </c:dLbls>
        <c:marker val="1"/>
        <c:smooth val="0"/>
        <c:axId val="123725696"/>
        <c:axId val="123727232"/>
      </c:lineChart>
      <c:catAx>
        <c:axId val="123725696"/>
        <c:scaling>
          <c:orientation val="minMax"/>
        </c:scaling>
        <c:delete val="0"/>
        <c:axPos val="b"/>
        <c:numFmt formatCode="General" sourceLinked="1"/>
        <c:majorTickMark val="out"/>
        <c:minorTickMark val="none"/>
        <c:tickLblPos val="nextTo"/>
        <c:crossAx val="123727232"/>
        <c:crosses val="autoZero"/>
        <c:auto val="1"/>
        <c:lblAlgn val="ctr"/>
        <c:lblOffset val="100"/>
        <c:noMultiLvlLbl val="0"/>
      </c:catAx>
      <c:valAx>
        <c:axId val="123727232"/>
        <c:scaling>
          <c:orientation val="minMax"/>
          <c:max val="1"/>
        </c:scaling>
        <c:delete val="0"/>
        <c:axPos val="l"/>
        <c:majorGridlines/>
        <c:numFmt formatCode="0.0%" sourceLinked="1"/>
        <c:majorTickMark val="out"/>
        <c:minorTickMark val="none"/>
        <c:tickLblPos val="nextTo"/>
        <c:crossAx val="1237256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'23'!$J$34:$P$34</c:f>
              <c:strCache>
                <c:ptCount val="7"/>
                <c:pt idx="0">
                  <c:v>GP 1</c:v>
                </c:pt>
                <c:pt idx="1">
                  <c:v>GP 2</c:v>
                </c:pt>
                <c:pt idx="2">
                  <c:v>GP 3</c:v>
                </c:pt>
                <c:pt idx="3">
                  <c:v>GP 4</c:v>
                </c:pt>
                <c:pt idx="4">
                  <c:v>GP 5</c:v>
                </c:pt>
                <c:pt idx="5">
                  <c:v>GP 6</c:v>
                </c:pt>
                <c:pt idx="6">
                  <c:v>AVE</c:v>
                </c:pt>
              </c:strCache>
            </c:strRef>
          </c:cat>
          <c:val>
            <c:numRef>
              <c:f>'23'!$J$35:$P$35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96E2-4FE1-A658-3AC1D7DF027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'23'!$J$34:$P$34</c:f>
              <c:strCache>
                <c:ptCount val="7"/>
                <c:pt idx="0">
                  <c:v>GP 1</c:v>
                </c:pt>
                <c:pt idx="1">
                  <c:v>GP 2</c:v>
                </c:pt>
                <c:pt idx="2">
                  <c:v>GP 3</c:v>
                </c:pt>
                <c:pt idx="3">
                  <c:v>GP 4</c:v>
                </c:pt>
                <c:pt idx="4">
                  <c:v>GP 5</c:v>
                </c:pt>
                <c:pt idx="5">
                  <c:v>GP 6</c:v>
                </c:pt>
                <c:pt idx="6">
                  <c:v>AVE</c:v>
                </c:pt>
              </c:strCache>
            </c:strRef>
          </c:cat>
          <c:val>
            <c:numRef>
              <c:f>'23'!$J$40:$P$40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96E2-4FE1-A658-3AC1D7DF0275}"/>
            </c:ext>
          </c:extLst>
        </c:ser>
        <c:dLbls>
          <c:showLegendKey val="0"/>
          <c:showVal val="0"/>
          <c:showCatName val="0"/>
          <c:showSerName val="0"/>
          <c:showPercent val="0"/>
          <c:showBubbleSize val="0"/>
        </c:dLbls>
        <c:gapWidth val="150"/>
        <c:axId val="123761792"/>
        <c:axId val="123763328"/>
      </c:barChart>
      <c:lineChart>
        <c:grouping val="standard"/>
        <c:varyColors val="0"/>
        <c:ser>
          <c:idx val="2"/>
          <c:order val="2"/>
          <c:spPr>
            <a:ln w="22225">
              <a:solidFill>
                <a:srgbClr val="FF0000"/>
              </a:solidFill>
              <a:prstDash val="dash"/>
            </a:ln>
          </c:spPr>
          <c:marker>
            <c:symbol val="none"/>
          </c:marker>
          <c:cat>
            <c:strRef>
              <c:f>'23'!$J$34:$P$34</c:f>
              <c:strCache>
                <c:ptCount val="7"/>
                <c:pt idx="0">
                  <c:v>GP 1</c:v>
                </c:pt>
                <c:pt idx="1">
                  <c:v>GP 2</c:v>
                </c:pt>
                <c:pt idx="2">
                  <c:v>GP 3</c:v>
                </c:pt>
                <c:pt idx="3">
                  <c:v>GP 4</c:v>
                </c:pt>
                <c:pt idx="4">
                  <c:v>GP 5</c:v>
                </c:pt>
                <c:pt idx="5">
                  <c:v>GP 6</c:v>
                </c:pt>
                <c:pt idx="6">
                  <c:v>AVE</c:v>
                </c:pt>
              </c:strCache>
            </c:strRef>
          </c:cat>
          <c:val>
            <c:numRef>
              <c:f>'23'!$J$38:$P$38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96E2-4FE1-A658-3AC1D7DF0275}"/>
            </c:ext>
          </c:extLst>
        </c:ser>
        <c:ser>
          <c:idx val="3"/>
          <c:order val="3"/>
          <c:spPr>
            <a:ln w="22225">
              <a:solidFill>
                <a:schemeClr val="tx2">
                  <a:lumMod val="75000"/>
                </a:schemeClr>
              </a:solidFill>
              <a:prstDash val="dash"/>
            </a:ln>
          </c:spPr>
          <c:marker>
            <c:symbol val="none"/>
          </c:marker>
          <c:cat>
            <c:strRef>
              <c:f>'23'!$J$34:$P$34</c:f>
              <c:strCache>
                <c:ptCount val="7"/>
                <c:pt idx="0">
                  <c:v>GP 1</c:v>
                </c:pt>
                <c:pt idx="1">
                  <c:v>GP 2</c:v>
                </c:pt>
                <c:pt idx="2">
                  <c:v>GP 3</c:v>
                </c:pt>
                <c:pt idx="3">
                  <c:v>GP 4</c:v>
                </c:pt>
                <c:pt idx="4">
                  <c:v>GP 5</c:v>
                </c:pt>
                <c:pt idx="5">
                  <c:v>GP 6</c:v>
                </c:pt>
                <c:pt idx="6">
                  <c:v>AVE</c:v>
                </c:pt>
              </c:strCache>
            </c:strRef>
          </c:cat>
          <c:val>
            <c:numRef>
              <c:f>'23'!$J$37:$P$37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96E2-4FE1-A658-3AC1D7DF0275}"/>
            </c:ext>
          </c:extLst>
        </c:ser>
        <c:dLbls>
          <c:showLegendKey val="0"/>
          <c:showVal val="0"/>
          <c:showCatName val="0"/>
          <c:showSerName val="0"/>
          <c:showPercent val="0"/>
          <c:showBubbleSize val="0"/>
        </c:dLbls>
        <c:marker val="1"/>
        <c:smooth val="0"/>
        <c:axId val="123761792"/>
        <c:axId val="123763328"/>
      </c:lineChart>
      <c:catAx>
        <c:axId val="123761792"/>
        <c:scaling>
          <c:orientation val="minMax"/>
        </c:scaling>
        <c:delete val="0"/>
        <c:axPos val="b"/>
        <c:numFmt formatCode="General" sourceLinked="1"/>
        <c:majorTickMark val="out"/>
        <c:minorTickMark val="none"/>
        <c:tickLblPos val="nextTo"/>
        <c:crossAx val="123763328"/>
        <c:crosses val="autoZero"/>
        <c:auto val="1"/>
        <c:lblAlgn val="ctr"/>
        <c:lblOffset val="100"/>
        <c:noMultiLvlLbl val="0"/>
      </c:catAx>
      <c:valAx>
        <c:axId val="123763328"/>
        <c:scaling>
          <c:orientation val="minMax"/>
          <c:max val="1"/>
          <c:min val="0.4"/>
        </c:scaling>
        <c:delete val="0"/>
        <c:axPos val="l"/>
        <c:majorGridlines/>
        <c:numFmt formatCode="0%" sourceLinked="1"/>
        <c:majorTickMark val="out"/>
        <c:minorTickMark val="none"/>
        <c:tickLblPos val="nextTo"/>
        <c:crossAx val="123761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'23'!$B$25:$D$25</c:f>
              <c:numCache>
                <c:formatCode>0</c:formatCode>
                <c:ptCount val="3"/>
                <c:pt idx="0">
                  <c:v>0</c:v>
                </c:pt>
                <c:pt idx="1">
                  <c:v>0</c:v>
                </c:pt>
                <c:pt idx="2">
                  <c:v>0</c:v>
                </c:pt>
              </c:numCache>
            </c:numRef>
          </c:val>
          <c:extLst>
            <c:ext xmlns:c16="http://schemas.microsoft.com/office/drawing/2014/chart" uri="{C3380CC4-5D6E-409C-BE32-E72D297353CC}">
              <c16:uniqueId val="{00000000-CECC-42EA-8B5E-F95CEC59D44A}"/>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'23'!$B$26:$D$26</c:f>
              <c:numCache>
                <c:formatCode>0</c:formatCode>
                <c:ptCount val="3"/>
                <c:pt idx="0">
                  <c:v>0</c:v>
                </c:pt>
                <c:pt idx="1">
                  <c:v>0</c:v>
                </c:pt>
                <c:pt idx="2">
                  <c:v>0</c:v>
                </c:pt>
              </c:numCache>
            </c:numRef>
          </c:val>
          <c:extLst>
            <c:ext xmlns:c16="http://schemas.microsoft.com/office/drawing/2014/chart" uri="{C3380CC4-5D6E-409C-BE32-E72D297353CC}">
              <c16:uniqueId val="{00000001-CECC-42EA-8B5E-F95CEC59D44A}"/>
            </c:ext>
          </c:extLst>
        </c:ser>
        <c:dLbls>
          <c:showLegendKey val="0"/>
          <c:showVal val="0"/>
          <c:showCatName val="0"/>
          <c:showSerName val="0"/>
          <c:showPercent val="0"/>
          <c:showBubbleSize val="0"/>
        </c:dLbls>
        <c:gapWidth val="150"/>
        <c:axId val="123814272"/>
        <c:axId val="12381580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'23'!$B$27:$D$27</c:f>
              <c:numCache>
                <c:formatCode>0</c:formatCode>
                <c:ptCount val="3"/>
                <c:pt idx="0">
                  <c:v>0</c:v>
                </c:pt>
                <c:pt idx="1">
                  <c:v>0</c:v>
                </c:pt>
                <c:pt idx="2">
                  <c:v>0</c:v>
                </c:pt>
              </c:numCache>
            </c:numRef>
          </c:val>
          <c:smooth val="0"/>
          <c:extLst>
            <c:ext xmlns:c16="http://schemas.microsoft.com/office/drawing/2014/chart" uri="{C3380CC4-5D6E-409C-BE32-E72D297353CC}">
              <c16:uniqueId val="{00000002-CECC-42EA-8B5E-F95CEC59D44A}"/>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'23'!$B$28:$D$28</c:f>
              <c:numCache>
                <c:formatCode>0</c:formatCode>
                <c:ptCount val="3"/>
                <c:pt idx="0">
                  <c:v>0</c:v>
                </c:pt>
                <c:pt idx="1">
                  <c:v>0</c:v>
                </c:pt>
                <c:pt idx="2">
                  <c:v>0</c:v>
                </c:pt>
              </c:numCache>
            </c:numRef>
          </c:val>
          <c:smooth val="0"/>
          <c:extLst>
            <c:ext xmlns:c16="http://schemas.microsoft.com/office/drawing/2014/chart" uri="{C3380CC4-5D6E-409C-BE32-E72D297353CC}">
              <c16:uniqueId val="{00000003-CECC-42EA-8B5E-F95CEC59D44A}"/>
            </c:ext>
          </c:extLst>
        </c:ser>
        <c:dLbls>
          <c:showLegendKey val="0"/>
          <c:showVal val="0"/>
          <c:showCatName val="0"/>
          <c:showSerName val="0"/>
          <c:showPercent val="0"/>
          <c:showBubbleSize val="0"/>
        </c:dLbls>
        <c:marker val="1"/>
        <c:smooth val="0"/>
        <c:axId val="123814272"/>
        <c:axId val="123815808"/>
      </c:lineChart>
      <c:catAx>
        <c:axId val="123814272"/>
        <c:scaling>
          <c:orientation val="minMax"/>
        </c:scaling>
        <c:delete val="0"/>
        <c:axPos val="b"/>
        <c:numFmt formatCode="General" sourceLinked="1"/>
        <c:majorTickMark val="out"/>
        <c:minorTickMark val="none"/>
        <c:tickLblPos val="nextTo"/>
        <c:crossAx val="123815808"/>
        <c:crosses val="autoZero"/>
        <c:auto val="1"/>
        <c:lblAlgn val="ctr"/>
        <c:lblOffset val="100"/>
        <c:noMultiLvlLbl val="0"/>
      </c:catAx>
      <c:valAx>
        <c:axId val="123815808"/>
        <c:scaling>
          <c:orientation val="minMax"/>
        </c:scaling>
        <c:delete val="0"/>
        <c:axPos val="l"/>
        <c:majorGridlines/>
        <c:numFmt formatCode="0" sourceLinked="1"/>
        <c:majorTickMark val="out"/>
        <c:minorTickMark val="none"/>
        <c:tickLblPos val="nextTo"/>
        <c:crossAx val="123814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'23'!$K$25:$M$25</c:f>
              <c:numCache>
                <c:formatCode>0</c:formatCode>
                <c:ptCount val="3"/>
                <c:pt idx="0">
                  <c:v>0</c:v>
                </c:pt>
                <c:pt idx="1">
                  <c:v>0</c:v>
                </c:pt>
                <c:pt idx="2">
                  <c:v>0</c:v>
                </c:pt>
              </c:numCache>
            </c:numRef>
          </c:val>
          <c:extLst>
            <c:ext xmlns:c16="http://schemas.microsoft.com/office/drawing/2014/chart" uri="{C3380CC4-5D6E-409C-BE32-E72D297353CC}">
              <c16:uniqueId val="{00000000-E670-4807-A0E0-E044A799E054}"/>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E670-4807-A0E0-E044A799E054}"/>
            </c:ext>
          </c:extLst>
        </c:ser>
        <c:dLbls>
          <c:showLegendKey val="0"/>
          <c:showVal val="0"/>
          <c:showCatName val="0"/>
          <c:showSerName val="0"/>
          <c:showPercent val="0"/>
          <c:showBubbleSize val="0"/>
        </c:dLbls>
        <c:gapWidth val="150"/>
        <c:axId val="123850112"/>
        <c:axId val="12387648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E670-4807-A0E0-E044A799E054}"/>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'23'!$K$28:$M$28</c:f>
              <c:numCache>
                <c:formatCode>0</c:formatCode>
                <c:ptCount val="3"/>
                <c:pt idx="0">
                  <c:v>0</c:v>
                </c:pt>
                <c:pt idx="1">
                  <c:v>0</c:v>
                </c:pt>
                <c:pt idx="2">
                  <c:v>0</c:v>
                </c:pt>
              </c:numCache>
            </c:numRef>
          </c:val>
          <c:smooth val="0"/>
          <c:extLst>
            <c:ext xmlns:c16="http://schemas.microsoft.com/office/drawing/2014/chart" uri="{C3380CC4-5D6E-409C-BE32-E72D297353CC}">
              <c16:uniqueId val="{00000003-E670-4807-A0E0-E044A799E054}"/>
            </c:ext>
          </c:extLst>
        </c:ser>
        <c:dLbls>
          <c:showLegendKey val="0"/>
          <c:showVal val="0"/>
          <c:showCatName val="0"/>
          <c:showSerName val="0"/>
          <c:showPercent val="0"/>
          <c:showBubbleSize val="0"/>
        </c:dLbls>
        <c:marker val="1"/>
        <c:smooth val="0"/>
        <c:axId val="123850112"/>
        <c:axId val="123876480"/>
      </c:lineChart>
      <c:catAx>
        <c:axId val="123850112"/>
        <c:scaling>
          <c:orientation val="minMax"/>
        </c:scaling>
        <c:delete val="0"/>
        <c:axPos val="b"/>
        <c:numFmt formatCode="General" sourceLinked="1"/>
        <c:majorTickMark val="out"/>
        <c:minorTickMark val="none"/>
        <c:tickLblPos val="nextTo"/>
        <c:crossAx val="123876480"/>
        <c:crosses val="autoZero"/>
        <c:auto val="1"/>
        <c:lblAlgn val="ctr"/>
        <c:lblOffset val="100"/>
        <c:noMultiLvlLbl val="0"/>
      </c:catAx>
      <c:valAx>
        <c:axId val="123876480"/>
        <c:scaling>
          <c:orientation val="minMax"/>
        </c:scaling>
        <c:delete val="0"/>
        <c:axPos val="l"/>
        <c:majorGridlines/>
        <c:numFmt formatCode="0" sourceLinked="1"/>
        <c:majorTickMark val="out"/>
        <c:minorTickMark val="none"/>
        <c:tickLblPos val="nextTo"/>
        <c:crossAx val="1238501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'23'!$T$12:$V$12</c:f>
              <c:numCache>
                <c:formatCode>0</c:formatCode>
                <c:ptCount val="3"/>
                <c:pt idx="0">
                  <c:v>0</c:v>
                </c:pt>
                <c:pt idx="1">
                  <c:v>0</c:v>
                </c:pt>
                <c:pt idx="2">
                  <c:v>0</c:v>
                </c:pt>
              </c:numCache>
            </c:numRef>
          </c:val>
          <c:extLst>
            <c:ext xmlns:c16="http://schemas.microsoft.com/office/drawing/2014/chart" uri="{C3380CC4-5D6E-409C-BE32-E72D297353CC}">
              <c16:uniqueId val="{00000000-2D18-4C50-897B-2B7EC10E8D65}"/>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'23'!$T$13:$V$13</c:f>
              <c:numCache>
                <c:formatCode>0</c:formatCode>
                <c:ptCount val="3"/>
                <c:pt idx="0">
                  <c:v>0</c:v>
                </c:pt>
                <c:pt idx="1">
                  <c:v>0</c:v>
                </c:pt>
                <c:pt idx="2">
                  <c:v>0</c:v>
                </c:pt>
              </c:numCache>
            </c:numRef>
          </c:val>
          <c:extLst>
            <c:ext xmlns:c16="http://schemas.microsoft.com/office/drawing/2014/chart" uri="{C3380CC4-5D6E-409C-BE32-E72D297353CC}">
              <c16:uniqueId val="{00000001-2D18-4C50-897B-2B7EC10E8D65}"/>
            </c:ext>
          </c:extLst>
        </c:ser>
        <c:dLbls>
          <c:showLegendKey val="0"/>
          <c:showVal val="0"/>
          <c:showCatName val="0"/>
          <c:showSerName val="0"/>
          <c:showPercent val="0"/>
          <c:showBubbleSize val="0"/>
        </c:dLbls>
        <c:gapWidth val="150"/>
        <c:axId val="123901824"/>
        <c:axId val="1239033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'23'!$T$14:$V$14</c:f>
              <c:numCache>
                <c:formatCode>0</c:formatCode>
                <c:ptCount val="3"/>
                <c:pt idx="0">
                  <c:v>0</c:v>
                </c:pt>
                <c:pt idx="1">
                  <c:v>0</c:v>
                </c:pt>
                <c:pt idx="2">
                  <c:v>0</c:v>
                </c:pt>
              </c:numCache>
            </c:numRef>
          </c:val>
          <c:smooth val="0"/>
          <c:extLst>
            <c:ext xmlns:c16="http://schemas.microsoft.com/office/drawing/2014/chart" uri="{C3380CC4-5D6E-409C-BE32-E72D297353CC}">
              <c16:uniqueId val="{00000002-2D18-4C50-897B-2B7EC10E8D65}"/>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'23'!$T$15:$V$15</c:f>
              <c:numCache>
                <c:formatCode>0</c:formatCode>
                <c:ptCount val="3"/>
                <c:pt idx="0">
                  <c:v>0</c:v>
                </c:pt>
                <c:pt idx="1">
                  <c:v>0</c:v>
                </c:pt>
                <c:pt idx="2">
                  <c:v>0</c:v>
                </c:pt>
              </c:numCache>
            </c:numRef>
          </c:val>
          <c:smooth val="0"/>
          <c:extLst>
            <c:ext xmlns:c16="http://schemas.microsoft.com/office/drawing/2014/chart" uri="{C3380CC4-5D6E-409C-BE32-E72D297353CC}">
              <c16:uniqueId val="{00000003-2D18-4C50-897B-2B7EC10E8D65}"/>
            </c:ext>
          </c:extLst>
        </c:ser>
        <c:dLbls>
          <c:showLegendKey val="0"/>
          <c:showVal val="0"/>
          <c:showCatName val="0"/>
          <c:showSerName val="0"/>
          <c:showPercent val="0"/>
          <c:showBubbleSize val="0"/>
        </c:dLbls>
        <c:marker val="1"/>
        <c:smooth val="0"/>
        <c:axId val="123901824"/>
        <c:axId val="123903360"/>
      </c:lineChart>
      <c:catAx>
        <c:axId val="123901824"/>
        <c:scaling>
          <c:orientation val="minMax"/>
        </c:scaling>
        <c:delete val="0"/>
        <c:axPos val="b"/>
        <c:numFmt formatCode="General" sourceLinked="1"/>
        <c:majorTickMark val="out"/>
        <c:minorTickMark val="none"/>
        <c:tickLblPos val="nextTo"/>
        <c:crossAx val="123903360"/>
        <c:crosses val="autoZero"/>
        <c:auto val="1"/>
        <c:lblAlgn val="ctr"/>
        <c:lblOffset val="100"/>
        <c:noMultiLvlLbl val="0"/>
      </c:catAx>
      <c:valAx>
        <c:axId val="123903360"/>
        <c:scaling>
          <c:orientation val="minMax"/>
        </c:scaling>
        <c:delete val="0"/>
        <c:axPos val="l"/>
        <c:majorGridlines/>
        <c:numFmt formatCode="0" sourceLinked="1"/>
        <c:majorTickMark val="out"/>
        <c:minorTickMark val="none"/>
        <c:tickLblPos val="nextTo"/>
        <c:crossAx val="123901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'23'!$T$38:$V$38</c:f>
              <c:numCache>
                <c:formatCode>0</c:formatCode>
                <c:ptCount val="3"/>
                <c:pt idx="0">
                  <c:v>0</c:v>
                </c:pt>
                <c:pt idx="1">
                  <c:v>0</c:v>
                </c:pt>
                <c:pt idx="2">
                  <c:v>0</c:v>
                </c:pt>
              </c:numCache>
            </c:numRef>
          </c:val>
          <c:extLst>
            <c:ext xmlns:c16="http://schemas.microsoft.com/office/drawing/2014/chart" uri="{C3380CC4-5D6E-409C-BE32-E72D297353CC}">
              <c16:uniqueId val="{00000000-83F4-4CC9-92FA-C4EEEC707791}"/>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3F4-4CC9-92FA-C4EEEC707791}"/>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3F4-4CC9-92FA-C4EEEC707791}"/>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3F4-4CC9-92FA-C4EEEC707791}"/>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124-4520-A375-8DB4A9443BC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124-4520-A375-8DB4A9443BCA}"/>
            </c:ext>
          </c:extLst>
        </c:ser>
        <c:dLbls>
          <c:showLegendKey val="0"/>
          <c:showVal val="0"/>
          <c:showCatName val="0"/>
          <c:showSerName val="0"/>
          <c:showPercent val="0"/>
          <c:showBubbleSize val="0"/>
        </c:dLbls>
        <c:gapWidth val="150"/>
        <c:axId val="124111488"/>
        <c:axId val="123928960"/>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124-4520-A375-8DB4A9443BCA}"/>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124-4520-A375-8DB4A9443BCA}"/>
            </c:ext>
          </c:extLst>
        </c:ser>
        <c:dLbls>
          <c:showLegendKey val="0"/>
          <c:showVal val="0"/>
          <c:showCatName val="0"/>
          <c:showSerName val="0"/>
          <c:showPercent val="0"/>
          <c:showBubbleSize val="0"/>
        </c:dLbls>
        <c:marker val="1"/>
        <c:smooth val="0"/>
        <c:axId val="124111488"/>
        <c:axId val="123928960"/>
      </c:lineChart>
      <c:catAx>
        <c:axId val="124111488"/>
        <c:scaling>
          <c:orientation val="minMax"/>
        </c:scaling>
        <c:delete val="0"/>
        <c:axPos val="b"/>
        <c:numFmt formatCode="General" sourceLinked="1"/>
        <c:majorTickMark val="out"/>
        <c:minorTickMark val="none"/>
        <c:tickLblPos val="nextTo"/>
        <c:crossAx val="123928960"/>
        <c:crosses val="autoZero"/>
        <c:auto val="1"/>
        <c:lblAlgn val="ctr"/>
        <c:lblOffset val="100"/>
        <c:noMultiLvlLbl val="0"/>
      </c:catAx>
      <c:valAx>
        <c:axId val="123928960"/>
        <c:scaling>
          <c:orientation val="minMax"/>
        </c:scaling>
        <c:delete val="0"/>
        <c:axPos val="l"/>
        <c:majorGridlines/>
        <c:numFmt formatCode="0.0" sourceLinked="1"/>
        <c:majorTickMark val="out"/>
        <c:minorTickMark val="none"/>
        <c:tickLblPos val="nextTo"/>
        <c:crossAx val="1241114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3F1-4C7E-ABBA-1B6F35F3B56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3F1-4C7E-ABBA-1B6F35F3B561}"/>
            </c:ext>
          </c:extLst>
        </c:ser>
        <c:dLbls>
          <c:showLegendKey val="0"/>
          <c:showVal val="0"/>
          <c:showCatName val="0"/>
          <c:showSerName val="0"/>
          <c:showPercent val="0"/>
          <c:showBubbleSize val="0"/>
        </c:dLbls>
        <c:gapWidth val="150"/>
        <c:axId val="123963264"/>
        <c:axId val="123964800"/>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3F1-4C7E-ABBA-1B6F35F3B561}"/>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3F1-4C7E-ABBA-1B6F35F3B561}"/>
            </c:ext>
          </c:extLst>
        </c:ser>
        <c:dLbls>
          <c:showLegendKey val="0"/>
          <c:showVal val="0"/>
          <c:showCatName val="0"/>
          <c:showSerName val="0"/>
          <c:showPercent val="0"/>
          <c:showBubbleSize val="0"/>
        </c:dLbls>
        <c:marker val="1"/>
        <c:smooth val="0"/>
        <c:axId val="123963264"/>
        <c:axId val="123964800"/>
      </c:lineChart>
      <c:catAx>
        <c:axId val="123963264"/>
        <c:scaling>
          <c:orientation val="minMax"/>
        </c:scaling>
        <c:delete val="0"/>
        <c:axPos val="b"/>
        <c:numFmt formatCode="General" sourceLinked="1"/>
        <c:majorTickMark val="out"/>
        <c:minorTickMark val="none"/>
        <c:tickLblPos val="nextTo"/>
        <c:crossAx val="123964800"/>
        <c:crosses val="autoZero"/>
        <c:auto val="1"/>
        <c:lblAlgn val="ctr"/>
        <c:lblOffset val="100"/>
        <c:noMultiLvlLbl val="0"/>
      </c:catAx>
      <c:valAx>
        <c:axId val="123964800"/>
        <c:scaling>
          <c:orientation val="minMax"/>
          <c:max val="70"/>
          <c:min val="10"/>
        </c:scaling>
        <c:delete val="0"/>
        <c:axPos val="l"/>
        <c:majorGridlines/>
        <c:numFmt formatCode="0" sourceLinked="1"/>
        <c:majorTickMark val="out"/>
        <c:minorTickMark val="none"/>
        <c:tickLblPos val="nextTo"/>
        <c:crossAx val="123963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E63-4840-B6E0-44B1014B4B3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E63-4840-B6E0-44B1014B4B3F}"/>
            </c:ext>
          </c:extLst>
        </c:ser>
        <c:dLbls>
          <c:showLegendKey val="0"/>
          <c:showVal val="0"/>
          <c:showCatName val="0"/>
          <c:showSerName val="0"/>
          <c:showPercent val="0"/>
          <c:showBubbleSize val="0"/>
        </c:dLbls>
        <c:gapWidth val="150"/>
        <c:axId val="123995264"/>
        <c:axId val="123996800"/>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7E63-4840-B6E0-44B1014B4B3F}"/>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E63-4840-B6E0-44B1014B4B3F}"/>
            </c:ext>
          </c:extLst>
        </c:ser>
        <c:dLbls>
          <c:showLegendKey val="0"/>
          <c:showVal val="0"/>
          <c:showCatName val="0"/>
          <c:showSerName val="0"/>
          <c:showPercent val="0"/>
          <c:showBubbleSize val="0"/>
        </c:dLbls>
        <c:marker val="1"/>
        <c:smooth val="0"/>
        <c:axId val="123995264"/>
        <c:axId val="123996800"/>
      </c:lineChart>
      <c:catAx>
        <c:axId val="123995264"/>
        <c:scaling>
          <c:orientation val="minMax"/>
        </c:scaling>
        <c:delete val="0"/>
        <c:axPos val="b"/>
        <c:numFmt formatCode="General" sourceLinked="1"/>
        <c:majorTickMark val="out"/>
        <c:minorTickMark val="none"/>
        <c:tickLblPos val="nextTo"/>
        <c:crossAx val="123996800"/>
        <c:crosses val="autoZero"/>
        <c:auto val="1"/>
        <c:lblAlgn val="ctr"/>
        <c:lblOffset val="100"/>
        <c:noMultiLvlLbl val="0"/>
      </c:catAx>
      <c:valAx>
        <c:axId val="123996800"/>
        <c:scaling>
          <c:orientation val="minMax"/>
          <c:max val="1"/>
        </c:scaling>
        <c:delete val="0"/>
        <c:axPos val="l"/>
        <c:majorGridlines/>
        <c:numFmt formatCode="0.0%" sourceLinked="1"/>
        <c:majorTickMark val="out"/>
        <c:minorTickMark val="none"/>
        <c:tickLblPos val="nextTo"/>
        <c:crossAx val="123995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0C7-4C28-BFA4-080E3ADBF8C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0C7-4C28-BFA4-080E3ADBF8CC}"/>
            </c:ext>
          </c:extLst>
        </c:ser>
        <c:dLbls>
          <c:showLegendKey val="0"/>
          <c:showVal val="0"/>
          <c:showCatName val="0"/>
          <c:showSerName val="0"/>
          <c:showPercent val="0"/>
          <c:showBubbleSize val="0"/>
        </c:dLbls>
        <c:gapWidth val="150"/>
        <c:axId val="124051840"/>
        <c:axId val="124053376"/>
      </c:barChart>
      <c:lineChart>
        <c:grouping val="standard"/>
        <c:varyColors val="0"/>
        <c:ser>
          <c:idx val="2"/>
          <c:order val="2"/>
          <c:spPr>
            <a:ln w="22225">
              <a:solidFill>
                <a:srgbClr val="FF0000"/>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0C7-4C28-BFA4-080E3ADBF8CC}"/>
            </c:ext>
          </c:extLst>
        </c:ser>
        <c:ser>
          <c:idx val="3"/>
          <c:order val="3"/>
          <c:spPr>
            <a:ln w="22225">
              <a:solidFill>
                <a:schemeClr val="tx2">
                  <a:lumMod val="75000"/>
                </a:schemeClr>
              </a:solidFill>
              <a:prstDash val="dash"/>
            </a:ln>
          </c:spPr>
          <c:marker>
            <c:symbol val="none"/>
          </c:marker>
          <c:cat>
            <c:strRef>
              <c:f>'24'!$A$8:$H$8</c:f>
              <c:strCache>
                <c:ptCount val="8"/>
                <c:pt idx="0">
                  <c:v>Aug</c:v>
                </c:pt>
                <c:pt idx="1">
                  <c:v>Sep</c:v>
                </c:pt>
                <c:pt idx="2">
                  <c:v>Oct</c:v>
                </c:pt>
                <c:pt idx="3">
                  <c:v>Nov</c:v>
                </c:pt>
                <c:pt idx="4">
                  <c:v>Jan</c:v>
                </c:pt>
                <c:pt idx="5">
                  <c:v>Feb</c:v>
                </c:pt>
                <c:pt idx="6">
                  <c:v>Mar</c:v>
                </c:pt>
                <c:pt idx="7">
                  <c:v>Apr</c:v>
                </c:pt>
              </c:strCache>
            </c:strRef>
          </c:cat>
          <c:val>
            <c:numRef>
              <c:f>'24'!$A$37:$H$37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0C7-4C28-BFA4-080E3ADBF8CC}"/>
            </c:ext>
          </c:extLst>
        </c:ser>
        <c:dLbls>
          <c:showLegendKey val="0"/>
          <c:showVal val="0"/>
          <c:showCatName val="0"/>
          <c:showSerName val="0"/>
          <c:showPercent val="0"/>
          <c:showBubbleSize val="0"/>
        </c:dLbls>
        <c:marker val="1"/>
        <c:smooth val="0"/>
        <c:axId val="124051840"/>
        <c:axId val="124053376"/>
      </c:lineChart>
      <c:catAx>
        <c:axId val="124051840"/>
        <c:scaling>
          <c:orientation val="minMax"/>
        </c:scaling>
        <c:delete val="0"/>
        <c:axPos val="b"/>
        <c:numFmt formatCode="General" sourceLinked="1"/>
        <c:majorTickMark val="out"/>
        <c:minorTickMark val="none"/>
        <c:tickLblPos val="nextTo"/>
        <c:crossAx val="124053376"/>
        <c:crosses val="autoZero"/>
        <c:auto val="1"/>
        <c:lblAlgn val="ctr"/>
        <c:lblOffset val="100"/>
        <c:noMultiLvlLbl val="0"/>
      </c:catAx>
      <c:valAx>
        <c:axId val="124053376"/>
        <c:scaling>
          <c:orientation val="minMax"/>
          <c:max val="1"/>
        </c:scaling>
        <c:delete val="0"/>
        <c:axPos val="l"/>
        <c:majorGridlines/>
        <c:numFmt formatCode="0.0%" sourceLinked="1"/>
        <c:majorTickMark val="out"/>
        <c:minorTickMark val="none"/>
        <c:tickLblPos val="nextTo"/>
        <c:crossAx val="124051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'24'!$J$34:$P$34</c:f>
              <c:strCache>
                <c:ptCount val="7"/>
                <c:pt idx="0">
                  <c:v>GP 1</c:v>
                </c:pt>
                <c:pt idx="1">
                  <c:v>GP 2</c:v>
                </c:pt>
                <c:pt idx="2">
                  <c:v>GP 3</c:v>
                </c:pt>
                <c:pt idx="3">
                  <c:v>GP 4</c:v>
                </c:pt>
                <c:pt idx="4">
                  <c:v>GP 5</c:v>
                </c:pt>
                <c:pt idx="5">
                  <c:v>GP 6</c:v>
                </c:pt>
                <c:pt idx="6">
                  <c:v>AVE</c:v>
                </c:pt>
              </c:strCache>
            </c:strRef>
          </c:cat>
          <c:val>
            <c:numRef>
              <c:f>'24'!$J$35:$P$35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21E-44DC-B8A9-A9DE7F2F3A0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'24'!$J$34:$P$34</c:f>
              <c:strCache>
                <c:ptCount val="7"/>
                <c:pt idx="0">
                  <c:v>GP 1</c:v>
                </c:pt>
                <c:pt idx="1">
                  <c:v>GP 2</c:v>
                </c:pt>
                <c:pt idx="2">
                  <c:v>GP 3</c:v>
                </c:pt>
                <c:pt idx="3">
                  <c:v>GP 4</c:v>
                </c:pt>
                <c:pt idx="4">
                  <c:v>GP 5</c:v>
                </c:pt>
                <c:pt idx="5">
                  <c:v>GP 6</c:v>
                </c:pt>
                <c:pt idx="6">
                  <c:v>AVE</c:v>
                </c:pt>
              </c:strCache>
            </c:strRef>
          </c:cat>
          <c:val>
            <c:numRef>
              <c:f>'24'!$J$40:$P$40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21E-44DC-B8A9-A9DE7F2F3A0F}"/>
            </c:ext>
          </c:extLst>
        </c:ser>
        <c:dLbls>
          <c:showLegendKey val="0"/>
          <c:showVal val="0"/>
          <c:showCatName val="0"/>
          <c:showSerName val="0"/>
          <c:showPercent val="0"/>
          <c:showBubbleSize val="0"/>
        </c:dLbls>
        <c:gapWidth val="150"/>
        <c:axId val="124153216"/>
        <c:axId val="124171392"/>
      </c:barChart>
      <c:lineChart>
        <c:grouping val="standard"/>
        <c:varyColors val="0"/>
        <c:ser>
          <c:idx val="2"/>
          <c:order val="2"/>
          <c:spPr>
            <a:ln w="22225">
              <a:solidFill>
                <a:srgbClr val="FF0000"/>
              </a:solidFill>
              <a:prstDash val="dash"/>
            </a:ln>
          </c:spPr>
          <c:marker>
            <c:symbol val="none"/>
          </c:marker>
          <c:cat>
            <c:strRef>
              <c:f>'24'!$J$34:$P$34</c:f>
              <c:strCache>
                <c:ptCount val="7"/>
                <c:pt idx="0">
                  <c:v>GP 1</c:v>
                </c:pt>
                <c:pt idx="1">
                  <c:v>GP 2</c:v>
                </c:pt>
                <c:pt idx="2">
                  <c:v>GP 3</c:v>
                </c:pt>
                <c:pt idx="3">
                  <c:v>GP 4</c:v>
                </c:pt>
                <c:pt idx="4">
                  <c:v>GP 5</c:v>
                </c:pt>
                <c:pt idx="5">
                  <c:v>GP 6</c:v>
                </c:pt>
                <c:pt idx="6">
                  <c:v>AVE</c:v>
                </c:pt>
              </c:strCache>
            </c:strRef>
          </c:cat>
          <c:val>
            <c:numRef>
              <c:f>'24'!$J$38:$P$38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21E-44DC-B8A9-A9DE7F2F3A0F}"/>
            </c:ext>
          </c:extLst>
        </c:ser>
        <c:ser>
          <c:idx val="3"/>
          <c:order val="3"/>
          <c:spPr>
            <a:ln w="22225">
              <a:solidFill>
                <a:schemeClr val="tx2">
                  <a:lumMod val="75000"/>
                </a:schemeClr>
              </a:solidFill>
              <a:prstDash val="dash"/>
            </a:ln>
          </c:spPr>
          <c:marker>
            <c:symbol val="none"/>
          </c:marker>
          <c:cat>
            <c:strRef>
              <c:f>'24'!$J$34:$P$34</c:f>
              <c:strCache>
                <c:ptCount val="7"/>
                <c:pt idx="0">
                  <c:v>GP 1</c:v>
                </c:pt>
                <c:pt idx="1">
                  <c:v>GP 2</c:v>
                </c:pt>
                <c:pt idx="2">
                  <c:v>GP 3</c:v>
                </c:pt>
                <c:pt idx="3">
                  <c:v>GP 4</c:v>
                </c:pt>
                <c:pt idx="4">
                  <c:v>GP 5</c:v>
                </c:pt>
                <c:pt idx="5">
                  <c:v>GP 6</c:v>
                </c:pt>
                <c:pt idx="6">
                  <c:v>AVE</c:v>
                </c:pt>
              </c:strCache>
            </c:strRef>
          </c:cat>
          <c:val>
            <c:numRef>
              <c:f>'24'!$J$37:$P$37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21E-44DC-B8A9-A9DE7F2F3A0F}"/>
            </c:ext>
          </c:extLst>
        </c:ser>
        <c:dLbls>
          <c:showLegendKey val="0"/>
          <c:showVal val="0"/>
          <c:showCatName val="0"/>
          <c:showSerName val="0"/>
          <c:showPercent val="0"/>
          <c:showBubbleSize val="0"/>
        </c:dLbls>
        <c:marker val="1"/>
        <c:smooth val="0"/>
        <c:axId val="124153216"/>
        <c:axId val="124171392"/>
      </c:lineChart>
      <c:catAx>
        <c:axId val="124153216"/>
        <c:scaling>
          <c:orientation val="minMax"/>
        </c:scaling>
        <c:delete val="0"/>
        <c:axPos val="b"/>
        <c:numFmt formatCode="General" sourceLinked="1"/>
        <c:majorTickMark val="out"/>
        <c:minorTickMark val="none"/>
        <c:tickLblPos val="nextTo"/>
        <c:crossAx val="124171392"/>
        <c:crosses val="autoZero"/>
        <c:auto val="1"/>
        <c:lblAlgn val="ctr"/>
        <c:lblOffset val="100"/>
        <c:noMultiLvlLbl val="0"/>
      </c:catAx>
      <c:valAx>
        <c:axId val="124171392"/>
        <c:scaling>
          <c:orientation val="minMax"/>
          <c:max val="1"/>
          <c:min val="0.4"/>
        </c:scaling>
        <c:delete val="0"/>
        <c:axPos val="l"/>
        <c:majorGridlines/>
        <c:numFmt formatCode="0%" sourceLinked="1"/>
        <c:majorTickMark val="out"/>
        <c:minorTickMark val="none"/>
        <c:tickLblPos val="nextTo"/>
        <c:crossAx val="1241532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'24'!$B$25:$D$25</c:f>
              <c:numCache>
                <c:formatCode>0</c:formatCode>
                <c:ptCount val="3"/>
                <c:pt idx="0">
                  <c:v>0</c:v>
                </c:pt>
                <c:pt idx="1">
                  <c:v>0</c:v>
                </c:pt>
                <c:pt idx="2">
                  <c:v>0</c:v>
                </c:pt>
              </c:numCache>
            </c:numRef>
          </c:val>
          <c:extLst>
            <c:ext xmlns:c16="http://schemas.microsoft.com/office/drawing/2014/chart" uri="{C3380CC4-5D6E-409C-BE32-E72D297353CC}">
              <c16:uniqueId val="{00000000-C4B1-4419-94B0-A773194FC8EF}"/>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'24'!$B$26:$D$26</c:f>
              <c:numCache>
                <c:formatCode>0</c:formatCode>
                <c:ptCount val="3"/>
                <c:pt idx="0">
                  <c:v>0</c:v>
                </c:pt>
                <c:pt idx="1">
                  <c:v>0</c:v>
                </c:pt>
                <c:pt idx="2">
                  <c:v>0</c:v>
                </c:pt>
              </c:numCache>
            </c:numRef>
          </c:val>
          <c:extLst>
            <c:ext xmlns:c16="http://schemas.microsoft.com/office/drawing/2014/chart" uri="{C3380CC4-5D6E-409C-BE32-E72D297353CC}">
              <c16:uniqueId val="{00000001-C4B1-4419-94B0-A773194FC8EF}"/>
            </c:ext>
          </c:extLst>
        </c:ser>
        <c:dLbls>
          <c:showLegendKey val="0"/>
          <c:showVal val="0"/>
          <c:showCatName val="0"/>
          <c:showSerName val="0"/>
          <c:showPercent val="0"/>
          <c:showBubbleSize val="0"/>
        </c:dLbls>
        <c:gapWidth val="150"/>
        <c:axId val="124197504"/>
        <c:axId val="124219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'24'!$B$27:$D$27</c:f>
              <c:numCache>
                <c:formatCode>0</c:formatCode>
                <c:ptCount val="3"/>
                <c:pt idx="0">
                  <c:v>0</c:v>
                </c:pt>
                <c:pt idx="1">
                  <c:v>0</c:v>
                </c:pt>
                <c:pt idx="2">
                  <c:v>0</c:v>
                </c:pt>
              </c:numCache>
            </c:numRef>
          </c:val>
          <c:smooth val="0"/>
          <c:extLst>
            <c:ext xmlns:c16="http://schemas.microsoft.com/office/drawing/2014/chart" uri="{C3380CC4-5D6E-409C-BE32-E72D297353CC}">
              <c16:uniqueId val="{00000002-C4B1-4419-94B0-A773194FC8EF}"/>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'24'!$B$28:$D$28</c:f>
              <c:numCache>
                <c:formatCode>0</c:formatCode>
                <c:ptCount val="3"/>
                <c:pt idx="0">
                  <c:v>0</c:v>
                </c:pt>
                <c:pt idx="1">
                  <c:v>0</c:v>
                </c:pt>
                <c:pt idx="2">
                  <c:v>0</c:v>
                </c:pt>
              </c:numCache>
            </c:numRef>
          </c:val>
          <c:smooth val="0"/>
          <c:extLst>
            <c:ext xmlns:c16="http://schemas.microsoft.com/office/drawing/2014/chart" uri="{C3380CC4-5D6E-409C-BE32-E72D297353CC}">
              <c16:uniqueId val="{00000003-C4B1-4419-94B0-A773194FC8EF}"/>
            </c:ext>
          </c:extLst>
        </c:ser>
        <c:dLbls>
          <c:showLegendKey val="0"/>
          <c:showVal val="0"/>
          <c:showCatName val="0"/>
          <c:showSerName val="0"/>
          <c:showPercent val="0"/>
          <c:showBubbleSize val="0"/>
        </c:dLbls>
        <c:marker val="1"/>
        <c:smooth val="0"/>
        <c:axId val="124197504"/>
        <c:axId val="124219776"/>
      </c:lineChart>
      <c:catAx>
        <c:axId val="124197504"/>
        <c:scaling>
          <c:orientation val="minMax"/>
        </c:scaling>
        <c:delete val="0"/>
        <c:axPos val="b"/>
        <c:numFmt formatCode="General" sourceLinked="1"/>
        <c:majorTickMark val="out"/>
        <c:minorTickMark val="none"/>
        <c:tickLblPos val="nextTo"/>
        <c:crossAx val="124219776"/>
        <c:crosses val="autoZero"/>
        <c:auto val="1"/>
        <c:lblAlgn val="ctr"/>
        <c:lblOffset val="100"/>
        <c:noMultiLvlLbl val="0"/>
      </c:catAx>
      <c:valAx>
        <c:axId val="124219776"/>
        <c:scaling>
          <c:orientation val="minMax"/>
        </c:scaling>
        <c:delete val="0"/>
        <c:axPos val="l"/>
        <c:majorGridlines/>
        <c:numFmt formatCode="0" sourceLinked="1"/>
        <c:majorTickMark val="out"/>
        <c:minorTickMark val="none"/>
        <c:tickLblPos val="nextTo"/>
        <c:crossAx val="1241975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'24'!$K$25:$M$25</c:f>
              <c:numCache>
                <c:formatCode>0</c:formatCode>
                <c:ptCount val="3"/>
                <c:pt idx="0">
                  <c:v>0</c:v>
                </c:pt>
                <c:pt idx="1">
                  <c:v>0</c:v>
                </c:pt>
                <c:pt idx="2">
                  <c:v>0</c:v>
                </c:pt>
              </c:numCache>
            </c:numRef>
          </c:val>
          <c:extLst>
            <c:ext xmlns:c16="http://schemas.microsoft.com/office/drawing/2014/chart" uri="{C3380CC4-5D6E-409C-BE32-E72D297353CC}">
              <c16:uniqueId val="{00000000-D6C8-42B6-B918-C701301B180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D6C8-42B6-B918-C701301B1802}"/>
            </c:ext>
          </c:extLst>
        </c:ser>
        <c:dLbls>
          <c:showLegendKey val="0"/>
          <c:showVal val="0"/>
          <c:showCatName val="0"/>
          <c:showSerName val="0"/>
          <c:showPercent val="0"/>
          <c:showBubbleSize val="0"/>
        </c:dLbls>
        <c:gapWidth val="150"/>
        <c:axId val="124233600"/>
        <c:axId val="12423513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D6C8-42B6-B918-C701301B1802}"/>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'24'!$K$28:$M$28</c:f>
              <c:numCache>
                <c:formatCode>0</c:formatCode>
                <c:ptCount val="3"/>
                <c:pt idx="0">
                  <c:v>0</c:v>
                </c:pt>
                <c:pt idx="1">
                  <c:v>0</c:v>
                </c:pt>
                <c:pt idx="2">
                  <c:v>0</c:v>
                </c:pt>
              </c:numCache>
            </c:numRef>
          </c:val>
          <c:smooth val="0"/>
          <c:extLst>
            <c:ext xmlns:c16="http://schemas.microsoft.com/office/drawing/2014/chart" uri="{C3380CC4-5D6E-409C-BE32-E72D297353CC}">
              <c16:uniqueId val="{00000003-D6C8-42B6-B918-C701301B1802}"/>
            </c:ext>
          </c:extLst>
        </c:ser>
        <c:dLbls>
          <c:showLegendKey val="0"/>
          <c:showVal val="0"/>
          <c:showCatName val="0"/>
          <c:showSerName val="0"/>
          <c:showPercent val="0"/>
          <c:showBubbleSize val="0"/>
        </c:dLbls>
        <c:marker val="1"/>
        <c:smooth val="0"/>
        <c:axId val="124233600"/>
        <c:axId val="124235136"/>
      </c:lineChart>
      <c:catAx>
        <c:axId val="124233600"/>
        <c:scaling>
          <c:orientation val="minMax"/>
        </c:scaling>
        <c:delete val="0"/>
        <c:axPos val="b"/>
        <c:numFmt formatCode="General" sourceLinked="1"/>
        <c:majorTickMark val="out"/>
        <c:minorTickMark val="none"/>
        <c:tickLblPos val="nextTo"/>
        <c:crossAx val="124235136"/>
        <c:crosses val="autoZero"/>
        <c:auto val="1"/>
        <c:lblAlgn val="ctr"/>
        <c:lblOffset val="100"/>
        <c:noMultiLvlLbl val="0"/>
      </c:catAx>
      <c:valAx>
        <c:axId val="124235136"/>
        <c:scaling>
          <c:orientation val="minMax"/>
        </c:scaling>
        <c:delete val="0"/>
        <c:axPos val="l"/>
        <c:majorGridlines/>
        <c:numFmt formatCode="0" sourceLinked="1"/>
        <c:majorTickMark val="out"/>
        <c:minorTickMark val="none"/>
        <c:tickLblPos val="nextTo"/>
        <c:crossAx val="124233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'24'!$T$12:$V$12</c:f>
              <c:numCache>
                <c:formatCode>0</c:formatCode>
                <c:ptCount val="3"/>
                <c:pt idx="0">
                  <c:v>0</c:v>
                </c:pt>
                <c:pt idx="1">
                  <c:v>0</c:v>
                </c:pt>
                <c:pt idx="2">
                  <c:v>0</c:v>
                </c:pt>
              </c:numCache>
            </c:numRef>
          </c:val>
          <c:extLst>
            <c:ext xmlns:c16="http://schemas.microsoft.com/office/drawing/2014/chart" uri="{C3380CC4-5D6E-409C-BE32-E72D297353CC}">
              <c16:uniqueId val="{00000000-22BA-4603-A41A-AB74FCD08E5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'24'!$T$13:$V$13</c:f>
              <c:numCache>
                <c:formatCode>0</c:formatCode>
                <c:ptCount val="3"/>
                <c:pt idx="0">
                  <c:v>0</c:v>
                </c:pt>
                <c:pt idx="1">
                  <c:v>0</c:v>
                </c:pt>
                <c:pt idx="2">
                  <c:v>0</c:v>
                </c:pt>
              </c:numCache>
            </c:numRef>
          </c:val>
          <c:extLst>
            <c:ext xmlns:c16="http://schemas.microsoft.com/office/drawing/2014/chart" uri="{C3380CC4-5D6E-409C-BE32-E72D297353CC}">
              <c16:uniqueId val="{00000001-22BA-4603-A41A-AB74FCD08E58}"/>
            </c:ext>
          </c:extLst>
        </c:ser>
        <c:dLbls>
          <c:showLegendKey val="0"/>
          <c:showVal val="0"/>
          <c:showCatName val="0"/>
          <c:showSerName val="0"/>
          <c:showPercent val="0"/>
          <c:showBubbleSize val="0"/>
        </c:dLbls>
        <c:gapWidth val="150"/>
        <c:axId val="124351616"/>
        <c:axId val="12435315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'24'!$T$14:$V$14</c:f>
              <c:numCache>
                <c:formatCode>0</c:formatCode>
                <c:ptCount val="3"/>
                <c:pt idx="0">
                  <c:v>0</c:v>
                </c:pt>
                <c:pt idx="1">
                  <c:v>0</c:v>
                </c:pt>
                <c:pt idx="2">
                  <c:v>0</c:v>
                </c:pt>
              </c:numCache>
            </c:numRef>
          </c:val>
          <c:smooth val="0"/>
          <c:extLst>
            <c:ext xmlns:c16="http://schemas.microsoft.com/office/drawing/2014/chart" uri="{C3380CC4-5D6E-409C-BE32-E72D297353CC}">
              <c16:uniqueId val="{00000002-22BA-4603-A41A-AB74FCD08E5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'24'!$T$15:$V$15</c:f>
              <c:numCache>
                <c:formatCode>0</c:formatCode>
                <c:ptCount val="3"/>
                <c:pt idx="0">
                  <c:v>0</c:v>
                </c:pt>
                <c:pt idx="1">
                  <c:v>0</c:v>
                </c:pt>
                <c:pt idx="2">
                  <c:v>0</c:v>
                </c:pt>
              </c:numCache>
            </c:numRef>
          </c:val>
          <c:smooth val="0"/>
          <c:extLst>
            <c:ext xmlns:c16="http://schemas.microsoft.com/office/drawing/2014/chart" uri="{C3380CC4-5D6E-409C-BE32-E72D297353CC}">
              <c16:uniqueId val="{00000003-22BA-4603-A41A-AB74FCD08E58}"/>
            </c:ext>
          </c:extLst>
        </c:ser>
        <c:dLbls>
          <c:showLegendKey val="0"/>
          <c:showVal val="0"/>
          <c:showCatName val="0"/>
          <c:showSerName val="0"/>
          <c:showPercent val="0"/>
          <c:showBubbleSize val="0"/>
        </c:dLbls>
        <c:marker val="1"/>
        <c:smooth val="0"/>
        <c:axId val="124351616"/>
        <c:axId val="124353152"/>
      </c:lineChart>
      <c:catAx>
        <c:axId val="124351616"/>
        <c:scaling>
          <c:orientation val="minMax"/>
        </c:scaling>
        <c:delete val="0"/>
        <c:axPos val="b"/>
        <c:numFmt formatCode="General" sourceLinked="1"/>
        <c:majorTickMark val="out"/>
        <c:minorTickMark val="none"/>
        <c:tickLblPos val="nextTo"/>
        <c:crossAx val="124353152"/>
        <c:crosses val="autoZero"/>
        <c:auto val="1"/>
        <c:lblAlgn val="ctr"/>
        <c:lblOffset val="100"/>
        <c:noMultiLvlLbl val="0"/>
      </c:catAx>
      <c:valAx>
        <c:axId val="124353152"/>
        <c:scaling>
          <c:orientation val="minMax"/>
        </c:scaling>
        <c:delete val="0"/>
        <c:axPos val="l"/>
        <c:majorGridlines/>
        <c:numFmt formatCode="0" sourceLinked="1"/>
        <c:majorTickMark val="out"/>
        <c:minorTickMark val="none"/>
        <c:tickLblPos val="nextTo"/>
        <c:crossAx val="12435161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'24'!$T$38:$V$38</c:f>
              <c:numCache>
                <c:formatCode>0</c:formatCode>
                <c:ptCount val="3"/>
                <c:pt idx="0">
                  <c:v>0</c:v>
                </c:pt>
                <c:pt idx="1">
                  <c:v>0</c:v>
                </c:pt>
                <c:pt idx="2">
                  <c:v>0</c:v>
                </c:pt>
              </c:numCache>
            </c:numRef>
          </c:val>
          <c:extLst>
            <c:ext xmlns:c16="http://schemas.microsoft.com/office/drawing/2014/chart" uri="{C3380CC4-5D6E-409C-BE32-E72D297353CC}">
              <c16:uniqueId val="{00000000-E4F0-47A5-A66E-E54ABF7556B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E4F0-47A5-A66E-E54ABF7556B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E4F0-47A5-A66E-E54ABF7556B4}"/>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E4F0-47A5-A66E-E54ABF7556B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8A5-4686-89FD-49162B77675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8A5-4686-89FD-49162B776758}"/>
            </c:ext>
          </c:extLst>
        </c:ser>
        <c:dLbls>
          <c:showLegendKey val="0"/>
          <c:showVal val="0"/>
          <c:showCatName val="0"/>
          <c:showSerName val="0"/>
          <c:showPercent val="0"/>
          <c:showBubbleSize val="0"/>
        </c:dLbls>
        <c:gapWidth val="150"/>
        <c:axId val="124397440"/>
        <c:axId val="124398976"/>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8A5-4686-89FD-49162B776758}"/>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8A5-4686-89FD-49162B776758}"/>
            </c:ext>
          </c:extLst>
        </c:ser>
        <c:dLbls>
          <c:showLegendKey val="0"/>
          <c:showVal val="0"/>
          <c:showCatName val="0"/>
          <c:showSerName val="0"/>
          <c:showPercent val="0"/>
          <c:showBubbleSize val="0"/>
        </c:dLbls>
        <c:marker val="1"/>
        <c:smooth val="0"/>
        <c:axId val="124397440"/>
        <c:axId val="124398976"/>
      </c:lineChart>
      <c:catAx>
        <c:axId val="124397440"/>
        <c:scaling>
          <c:orientation val="minMax"/>
        </c:scaling>
        <c:delete val="0"/>
        <c:axPos val="b"/>
        <c:numFmt formatCode="General" sourceLinked="1"/>
        <c:majorTickMark val="out"/>
        <c:minorTickMark val="none"/>
        <c:tickLblPos val="nextTo"/>
        <c:crossAx val="124398976"/>
        <c:crosses val="autoZero"/>
        <c:auto val="1"/>
        <c:lblAlgn val="ctr"/>
        <c:lblOffset val="100"/>
        <c:noMultiLvlLbl val="0"/>
      </c:catAx>
      <c:valAx>
        <c:axId val="124398976"/>
        <c:scaling>
          <c:orientation val="minMax"/>
        </c:scaling>
        <c:delete val="0"/>
        <c:axPos val="l"/>
        <c:majorGridlines/>
        <c:numFmt formatCode="0.0" sourceLinked="1"/>
        <c:majorTickMark val="out"/>
        <c:minorTickMark val="none"/>
        <c:tickLblPos val="nextTo"/>
        <c:crossAx val="1243974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174-4904-8447-4258A4DEAC0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174-4904-8447-4258A4DEAC0A}"/>
            </c:ext>
          </c:extLst>
        </c:ser>
        <c:dLbls>
          <c:showLegendKey val="0"/>
          <c:showVal val="0"/>
          <c:showCatName val="0"/>
          <c:showSerName val="0"/>
          <c:showPercent val="0"/>
          <c:showBubbleSize val="0"/>
        </c:dLbls>
        <c:gapWidth val="150"/>
        <c:axId val="124437632"/>
        <c:axId val="124439168"/>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7174-4904-8447-4258A4DEAC0A}"/>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174-4904-8447-4258A4DEAC0A}"/>
            </c:ext>
          </c:extLst>
        </c:ser>
        <c:dLbls>
          <c:showLegendKey val="0"/>
          <c:showVal val="0"/>
          <c:showCatName val="0"/>
          <c:showSerName val="0"/>
          <c:showPercent val="0"/>
          <c:showBubbleSize val="0"/>
        </c:dLbls>
        <c:marker val="1"/>
        <c:smooth val="0"/>
        <c:axId val="124437632"/>
        <c:axId val="124439168"/>
      </c:lineChart>
      <c:catAx>
        <c:axId val="124437632"/>
        <c:scaling>
          <c:orientation val="minMax"/>
        </c:scaling>
        <c:delete val="0"/>
        <c:axPos val="b"/>
        <c:numFmt formatCode="General" sourceLinked="1"/>
        <c:majorTickMark val="out"/>
        <c:minorTickMark val="none"/>
        <c:tickLblPos val="nextTo"/>
        <c:crossAx val="124439168"/>
        <c:crosses val="autoZero"/>
        <c:auto val="1"/>
        <c:lblAlgn val="ctr"/>
        <c:lblOffset val="100"/>
        <c:noMultiLvlLbl val="0"/>
      </c:catAx>
      <c:valAx>
        <c:axId val="124439168"/>
        <c:scaling>
          <c:orientation val="minMax"/>
          <c:max val="70"/>
          <c:min val="10"/>
        </c:scaling>
        <c:delete val="0"/>
        <c:axPos val="l"/>
        <c:majorGridlines/>
        <c:numFmt formatCode="0" sourceLinked="1"/>
        <c:majorTickMark val="out"/>
        <c:minorTickMark val="none"/>
        <c:tickLblPos val="nextTo"/>
        <c:crossAx val="1244376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D66-4FDA-A34E-EB2185A799A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D66-4FDA-A34E-EB2185A799A2}"/>
            </c:ext>
          </c:extLst>
        </c:ser>
        <c:dLbls>
          <c:showLegendKey val="0"/>
          <c:showVal val="0"/>
          <c:showCatName val="0"/>
          <c:showSerName val="0"/>
          <c:showPercent val="0"/>
          <c:showBubbleSize val="0"/>
        </c:dLbls>
        <c:gapWidth val="150"/>
        <c:axId val="124535168"/>
        <c:axId val="124536704"/>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D66-4FDA-A34E-EB2185A799A2}"/>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D66-4FDA-A34E-EB2185A799A2}"/>
            </c:ext>
          </c:extLst>
        </c:ser>
        <c:dLbls>
          <c:showLegendKey val="0"/>
          <c:showVal val="0"/>
          <c:showCatName val="0"/>
          <c:showSerName val="0"/>
          <c:showPercent val="0"/>
          <c:showBubbleSize val="0"/>
        </c:dLbls>
        <c:marker val="1"/>
        <c:smooth val="0"/>
        <c:axId val="124535168"/>
        <c:axId val="124536704"/>
      </c:lineChart>
      <c:catAx>
        <c:axId val="124535168"/>
        <c:scaling>
          <c:orientation val="minMax"/>
        </c:scaling>
        <c:delete val="0"/>
        <c:axPos val="b"/>
        <c:numFmt formatCode="General" sourceLinked="1"/>
        <c:majorTickMark val="out"/>
        <c:minorTickMark val="none"/>
        <c:tickLblPos val="nextTo"/>
        <c:crossAx val="124536704"/>
        <c:crosses val="autoZero"/>
        <c:auto val="1"/>
        <c:lblAlgn val="ctr"/>
        <c:lblOffset val="100"/>
        <c:noMultiLvlLbl val="0"/>
      </c:catAx>
      <c:valAx>
        <c:axId val="124536704"/>
        <c:scaling>
          <c:orientation val="minMax"/>
          <c:max val="1"/>
        </c:scaling>
        <c:delete val="0"/>
        <c:axPos val="l"/>
        <c:majorGridlines/>
        <c:numFmt formatCode="0.0%" sourceLinked="1"/>
        <c:majorTickMark val="out"/>
        <c:minorTickMark val="none"/>
        <c:tickLblPos val="nextTo"/>
        <c:crossAx val="1245351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1D3-4780-8586-2FDA45C981E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1D3-4780-8586-2FDA45C981E0}"/>
            </c:ext>
          </c:extLst>
        </c:ser>
        <c:dLbls>
          <c:showLegendKey val="0"/>
          <c:showVal val="0"/>
          <c:showCatName val="0"/>
          <c:showSerName val="0"/>
          <c:showPercent val="0"/>
          <c:showBubbleSize val="0"/>
        </c:dLbls>
        <c:gapWidth val="150"/>
        <c:axId val="124575104"/>
        <c:axId val="124658816"/>
      </c:barChart>
      <c:lineChart>
        <c:grouping val="standard"/>
        <c:varyColors val="0"/>
        <c:ser>
          <c:idx val="2"/>
          <c:order val="2"/>
          <c:spPr>
            <a:ln w="22225">
              <a:solidFill>
                <a:srgbClr val="FF0000"/>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21D3-4780-8586-2FDA45C981E0}"/>
            </c:ext>
          </c:extLst>
        </c:ser>
        <c:ser>
          <c:idx val="3"/>
          <c:order val="3"/>
          <c:spPr>
            <a:ln w="22225">
              <a:solidFill>
                <a:schemeClr val="tx2">
                  <a:lumMod val="75000"/>
                </a:schemeClr>
              </a:solidFill>
              <a:prstDash val="dash"/>
            </a:ln>
          </c:spPr>
          <c:marker>
            <c:symbol val="none"/>
          </c:marker>
          <c:cat>
            <c:strRef>
              <c:f>'25'!$A$8:$H$8</c:f>
              <c:strCache>
                <c:ptCount val="8"/>
                <c:pt idx="0">
                  <c:v>Aug</c:v>
                </c:pt>
                <c:pt idx="1">
                  <c:v>Sep</c:v>
                </c:pt>
                <c:pt idx="2">
                  <c:v>Oct</c:v>
                </c:pt>
                <c:pt idx="3">
                  <c:v>Nov</c:v>
                </c:pt>
                <c:pt idx="4">
                  <c:v>Jan</c:v>
                </c:pt>
                <c:pt idx="5">
                  <c:v>Feb</c:v>
                </c:pt>
                <c:pt idx="6">
                  <c:v>Mar</c:v>
                </c:pt>
                <c:pt idx="7">
                  <c:v>Apr</c:v>
                </c:pt>
              </c:strCache>
            </c:strRef>
          </c:cat>
          <c:val>
            <c:numRef>
              <c:f>'25'!$A$37:$H$37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1D3-4780-8586-2FDA45C981E0}"/>
            </c:ext>
          </c:extLst>
        </c:ser>
        <c:dLbls>
          <c:showLegendKey val="0"/>
          <c:showVal val="0"/>
          <c:showCatName val="0"/>
          <c:showSerName val="0"/>
          <c:showPercent val="0"/>
          <c:showBubbleSize val="0"/>
        </c:dLbls>
        <c:marker val="1"/>
        <c:smooth val="0"/>
        <c:axId val="124575104"/>
        <c:axId val="124658816"/>
      </c:lineChart>
      <c:catAx>
        <c:axId val="124575104"/>
        <c:scaling>
          <c:orientation val="minMax"/>
        </c:scaling>
        <c:delete val="0"/>
        <c:axPos val="b"/>
        <c:numFmt formatCode="General" sourceLinked="1"/>
        <c:majorTickMark val="out"/>
        <c:minorTickMark val="none"/>
        <c:tickLblPos val="nextTo"/>
        <c:crossAx val="124658816"/>
        <c:crosses val="autoZero"/>
        <c:auto val="1"/>
        <c:lblAlgn val="ctr"/>
        <c:lblOffset val="100"/>
        <c:noMultiLvlLbl val="0"/>
      </c:catAx>
      <c:valAx>
        <c:axId val="124658816"/>
        <c:scaling>
          <c:orientation val="minMax"/>
          <c:max val="1"/>
        </c:scaling>
        <c:delete val="0"/>
        <c:axPos val="l"/>
        <c:majorGridlines/>
        <c:numFmt formatCode="0.0%" sourceLinked="1"/>
        <c:majorTickMark val="out"/>
        <c:minorTickMark val="none"/>
        <c:tickLblPos val="nextTo"/>
        <c:crossAx val="1245751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'25'!$J$34:$P$34</c:f>
              <c:strCache>
                <c:ptCount val="7"/>
                <c:pt idx="0">
                  <c:v>GP 1</c:v>
                </c:pt>
                <c:pt idx="1">
                  <c:v>GP 2</c:v>
                </c:pt>
                <c:pt idx="2">
                  <c:v>GP 3</c:v>
                </c:pt>
                <c:pt idx="3">
                  <c:v>GP 4</c:v>
                </c:pt>
                <c:pt idx="4">
                  <c:v>GP 5</c:v>
                </c:pt>
                <c:pt idx="5">
                  <c:v>GP 6</c:v>
                </c:pt>
                <c:pt idx="6">
                  <c:v>AVE</c:v>
                </c:pt>
              </c:strCache>
            </c:strRef>
          </c:cat>
          <c:val>
            <c:numRef>
              <c:f>'25'!$J$35:$P$35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26C-4EE9-83CA-8F8BD5B49A4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'25'!$J$34:$P$34</c:f>
              <c:strCache>
                <c:ptCount val="7"/>
                <c:pt idx="0">
                  <c:v>GP 1</c:v>
                </c:pt>
                <c:pt idx="1">
                  <c:v>GP 2</c:v>
                </c:pt>
                <c:pt idx="2">
                  <c:v>GP 3</c:v>
                </c:pt>
                <c:pt idx="3">
                  <c:v>GP 4</c:v>
                </c:pt>
                <c:pt idx="4">
                  <c:v>GP 5</c:v>
                </c:pt>
                <c:pt idx="5">
                  <c:v>GP 6</c:v>
                </c:pt>
                <c:pt idx="6">
                  <c:v>AVE</c:v>
                </c:pt>
              </c:strCache>
            </c:strRef>
          </c:cat>
          <c:val>
            <c:numRef>
              <c:f>'25'!$J$40:$P$40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26C-4EE9-83CA-8F8BD5B49A44}"/>
            </c:ext>
          </c:extLst>
        </c:ser>
        <c:dLbls>
          <c:showLegendKey val="0"/>
          <c:showVal val="0"/>
          <c:showCatName val="0"/>
          <c:showSerName val="0"/>
          <c:showPercent val="0"/>
          <c:showBubbleSize val="0"/>
        </c:dLbls>
        <c:gapWidth val="150"/>
        <c:axId val="124701312"/>
        <c:axId val="124723584"/>
      </c:barChart>
      <c:lineChart>
        <c:grouping val="standard"/>
        <c:varyColors val="0"/>
        <c:ser>
          <c:idx val="2"/>
          <c:order val="2"/>
          <c:spPr>
            <a:ln w="22225">
              <a:solidFill>
                <a:srgbClr val="FF0000"/>
              </a:solidFill>
              <a:prstDash val="dash"/>
            </a:ln>
          </c:spPr>
          <c:marker>
            <c:symbol val="none"/>
          </c:marker>
          <c:cat>
            <c:strRef>
              <c:f>'25'!$J$34:$P$34</c:f>
              <c:strCache>
                <c:ptCount val="7"/>
                <c:pt idx="0">
                  <c:v>GP 1</c:v>
                </c:pt>
                <c:pt idx="1">
                  <c:v>GP 2</c:v>
                </c:pt>
                <c:pt idx="2">
                  <c:v>GP 3</c:v>
                </c:pt>
                <c:pt idx="3">
                  <c:v>GP 4</c:v>
                </c:pt>
                <c:pt idx="4">
                  <c:v>GP 5</c:v>
                </c:pt>
                <c:pt idx="5">
                  <c:v>GP 6</c:v>
                </c:pt>
                <c:pt idx="6">
                  <c:v>AVE</c:v>
                </c:pt>
              </c:strCache>
            </c:strRef>
          </c:cat>
          <c:val>
            <c:numRef>
              <c:f>'25'!$J$38:$P$38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26C-4EE9-83CA-8F8BD5B49A44}"/>
            </c:ext>
          </c:extLst>
        </c:ser>
        <c:ser>
          <c:idx val="3"/>
          <c:order val="3"/>
          <c:spPr>
            <a:ln w="22225">
              <a:solidFill>
                <a:schemeClr val="tx2">
                  <a:lumMod val="75000"/>
                </a:schemeClr>
              </a:solidFill>
              <a:prstDash val="dash"/>
            </a:ln>
          </c:spPr>
          <c:marker>
            <c:symbol val="none"/>
          </c:marker>
          <c:cat>
            <c:strRef>
              <c:f>'25'!$J$34:$P$34</c:f>
              <c:strCache>
                <c:ptCount val="7"/>
                <c:pt idx="0">
                  <c:v>GP 1</c:v>
                </c:pt>
                <c:pt idx="1">
                  <c:v>GP 2</c:v>
                </c:pt>
                <c:pt idx="2">
                  <c:v>GP 3</c:v>
                </c:pt>
                <c:pt idx="3">
                  <c:v>GP 4</c:v>
                </c:pt>
                <c:pt idx="4">
                  <c:v>GP 5</c:v>
                </c:pt>
                <c:pt idx="5">
                  <c:v>GP 6</c:v>
                </c:pt>
                <c:pt idx="6">
                  <c:v>AVE</c:v>
                </c:pt>
              </c:strCache>
            </c:strRef>
          </c:cat>
          <c:val>
            <c:numRef>
              <c:f>'25'!$J$37:$P$37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26C-4EE9-83CA-8F8BD5B49A44}"/>
            </c:ext>
          </c:extLst>
        </c:ser>
        <c:dLbls>
          <c:showLegendKey val="0"/>
          <c:showVal val="0"/>
          <c:showCatName val="0"/>
          <c:showSerName val="0"/>
          <c:showPercent val="0"/>
          <c:showBubbleSize val="0"/>
        </c:dLbls>
        <c:marker val="1"/>
        <c:smooth val="0"/>
        <c:axId val="124701312"/>
        <c:axId val="124723584"/>
      </c:lineChart>
      <c:catAx>
        <c:axId val="124701312"/>
        <c:scaling>
          <c:orientation val="minMax"/>
        </c:scaling>
        <c:delete val="0"/>
        <c:axPos val="b"/>
        <c:numFmt formatCode="General" sourceLinked="1"/>
        <c:majorTickMark val="out"/>
        <c:minorTickMark val="none"/>
        <c:tickLblPos val="nextTo"/>
        <c:crossAx val="124723584"/>
        <c:crosses val="autoZero"/>
        <c:auto val="1"/>
        <c:lblAlgn val="ctr"/>
        <c:lblOffset val="100"/>
        <c:noMultiLvlLbl val="0"/>
      </c:catAx>
      <c:valAx>
        <c:axId val="124723584"/>
        <c:scaling>
          <c:orientation val="minMax"/>
          <c:max val="1"/>
          <c:min val="0.4"/>
        </c:scaling>
        <c:delete val="0"/>
        <c:axPos val="l"/>
        <c:majorGridlines/>
        <c:numFmt formatCode="0%" sourceLinked="1"/>
        <c:majorTickMark val="out"/>
        <c:minorTickMark val="none"/>
        <c:tickLblPos val="nextTo"/>
        <c:crossAx val="12470131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'25'!$B$25:$D$25</c:f>
              <c:numCache>
                <c:formatCode>0</c:formatCode>
                <c:ptCount val="3"/>
                <c:pt idx="0">
                  <c:v>0</c:v>
                </c:pt>
                <c:pt idx="1">
                  <c:v>0</c:v>
                </c:pt>
                <c:pt idx="2">
                  <c:v>0</c:v>
                </c:pt>
              </c:numCache>
            </c:numRef>
          </c:val>
          <c:extLst>
            <c:ext xmlns:c16="http://schemas.microsoft.com/office/drawing/2014/chart" uri="{C3380CC4-5D6E-409C-BE32-E72D297353CC}">
              <c16:uniqueId val="{00000000-E936-42A3-A2FF-273726A4E041}"/>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'25'!$B$26:$D$26</c:f>
              <c:numCache>
                <c:formatCode>0</c:formatCode>
                <c:ptCount val="3"/>
                <c:pt idx="0">
                  <c:v>0</c:v>
                </c:pt>
                <c:pt idx="1">
                  <c:v>0</c:v>
                </c:pt>
                <c:pt idx="2">
                  <c:v>0</c:v>
                </c:pt>
              </c:numCache>
            </c:numRef>
          </c:val>
          <c:extLst>
            <c:ext xmlns:c16="http://schemas.microsoft.com/office/drawing/2014/chart" uri="{C3380CC4-5D6E-409C-BE32-E72D297353CC}">
              <c16:uniqueId val="{00000001-E936-42A3-A2FF-273726A4E041}"/>
            </c:ext>
          </c:extLst>
        </c:ser>
        <c:dLbls>
          <c:showLegendKey val="0"/>
          <c:showVal val="0"/>
          <c:showCatName val="0"/>
          <c:showSerName val="0"/>
          <c:showPercent val="0"/>
          <c:showBubbleSize val="0"/>
        </c:dLbls>
        <c:gapWidth val="150"/>
        <c:axId val="124745600"/>
        <c:axId val="12474713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'25'!$B$27:$D$27</c:f>
              <c:numCache>
                <c:formatCode>0</c:formatCode>
                <c:ptCount val="3"/>
                <c:pt idx="0">
                  <c:v>0</c:v>
                </c:pt>
                <c:pt idx="1">
                  <c:v>0</c:v>
                </c:pt>
                <c:pt idx="2">
                  <c:v>0</c:v>
                </c:pt>
              </c:numCache>
            </c:numRef>
          </c:val>
          <c:smooth val="0"/>
          <c:extLst>
            <c:ext xmlns:c16="http://schemas.microsoft.com/office/drawing/2014/chart" uri="{C3380CC4-5D6E-409C-BE32-E72D297353CC}">
              <c16:uniqueId val="{00000002-E936-42A3-A2FF-273726A4E041}"/>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'25'!$B$28:$D$28</c:f>
              <c:numCache>
                <c:formatCode>0</c:formatCode>
                <c:ptCount val="3"/>
                <c:pt idx="0">
                  <c:v>0</c:v>
                </c:pt>
                <c:pt idx="1">
                  <c:v>0</c:v>
                </c:pt>
                <c:pt idx="2">
                  <c:v>0</c:v>
                </c:pt>
              </c:numCache>
            </c:numRef>
          </c:val>
          <c:smooth val="0"/>
          <c:extLst>
            <c:ext xmlns:c16="http://schemas.microsoft.com/office/drawing/2014/chart" uri="{C3380CC4-5D6E-409C-BE32-E72D297353CC}">
              <c16:uniqueId val="{00000003-E936-42A3-A2FF-273726A4E041}"/>
            </c:ext>
          </c:extLst>
        </c:ser>
        <c:dLbls>
          <c:showLegendKey val="0"/>
          <c:showVal val="0"/>
          <c:showCatName val="0"/>
          <c:showSerName val="0"/>
          <c:showPercent val="0"/>
          <c:showBubbleSize val="0"/>
        </c:dLbls>
        <c:marker val="1"/>
        <c:smooth val="0"/>
        <c:axId val="124745600"/>
        <c:axId val="124747136"/>
      </c:lineChart>
      <c:catAx>
        <c:axId val="124745600"/>
        <c:scaling>
          <c:orientation val="minMax"/>
        </c:scaling>
        <c:delete val="0"/>
        <c:axPos val="b"/>
        <c:numFmt formatCode="General" sourceLinked="1"/>
        <c:majorTickMark val="out"/>
        <c:minorTickMark val="none"/>
        <c:tickLblPos val="nextTo"/>
        <c:crossAx val="124747136"/>
        <c:crosses val="autoZero"/>
        <c:auto val="1"/>
        <c:lblAlgn val="ctr"/>
        <c:lblOffset val="100"/>
        <c:noMultiLvlLbl val="0"/>
      </c:catAx>
      <c:valAx>
        <c:axId val="124747136"/>
        <c:scaling>
          <c:orientation val="minMax"/>
        </c:scaling>
        <c:delete val="0"/>
        <c:axPos val="l"/>
        <c:majorGridlines/>
        <c:numFmt formatCode="0" sourceLinked="1"/>
        <c:majorTickMark val="out"/>
        <c:minorTickMark val="none"/>
        <c:tickLblPos val="nextTo"/>
        <c:crossAx val="124745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'25'!$K$25:$M$25</c:f>
              <c:numCache>
                <c:formatCode>0</c:formatCode>
                <c:ptCount val="3"/>
                <c:pt idx="0">
                  <c:v>0</c:v>
                </c:pt>
                <c:pt idx="1">
                  <c:v>0</c:v>
                </c:pt>
                <c:pt idx="2">
                  <c:v>0</c:v>
                </c:pt>
              </c:numCache>
            </c:numRef>
          </c:val>
          <c:extLst>
            <c:ext xmlns:c16="http://schemas.microsoft.com/office/drawing/2014/chart" uri="{C3380CC4-5D6E-409C-BE32-E72D297353CC}">
              <c16:uniqueId val="{00000000-A7B2-4299-A796-33C99ACEF992}"/>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A7B2-4299-A796-33C99ACEF992}"/>
            </c:ext>
          </c:extLst>
        </c:ser>
        <c:dLbls>
          <c:showLegendKey val="0"/>
          <c:showVal val="0"/>
          <c:showCatName val="0"/>
          <c:showSerName val="0"/>
          <c:showPercent val="0"/>
          <c:showBubbleSize val="0"/>
        </c:dLbls>
        <c:gapWidth val="150"/>
        <c:axId val="124789888"/>
        <c:axId val="12479142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A7B2-4299-A796-33C99ACEF992}"/>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'25'!$K$28:$M$28</c:f>
              <c:numCache>
                <c:formatCode>0</c:formatCode>
                <c:ptCount val="3"/>
                <c:pt idx="0">
                  <c:v>0</c:v>
                </c:pt>
                <c:pt idx="1">
                  <c:v>0</c:v>
                </c:pt>
                <c:pt idx="2">
                  <c:v>0</c:v>
                </c:pt>
              </c:numCache>
            </c:numRef>
          </c:val>
          <c:smooth val="0"/>
          <c:extLst>
            <c:ext xmlns:c16="http://schemas.microsoft.com/office/drawing/2014/chart" uri="{C3380CC4-5D6E-409C-BE32-E72D297353CC}">
              <c16:uniqueId val="{00000003-A7B2-4299-A796-33C99ACEF992}"/>
            </c:ext>
          </c:extLst>
        </c:ser>
        <c:dLbls>
          <c:showLegendKey val="0"/>
          <c:showVal val="0"/>
          <c:showCatName val="0"/>
          <c:showSerName val="0"/>
          <c:showPercent val="0"/>
          <c:showBubbleSize val="0"/>
        </c:dLbls>
        <c:marker val="1"/>
        <c:smooth val="0"/>
        <c:axId val="124789888"/>
        <c:axId val="124791424"/>
      </c:lineChart>
      <c:catAx>
        <c:axId val="124789888"/>
        <c:scaling>
          <c:orientation val="minMax"/>
        </c:scaling>
        <c:delete val="0"/>
        <c:axPos val="b"/>
        <c:numFmt formatCode="General" sourceLinked="1"/>
        <c:majorTickMark val="out"/>
        <c:minorTickMark val="none"/>
        <c:tickLblPos val="nextTo"/>
        <c:crossAx val="124791424"/>
        <c:crosses val="autoZero"/>
        <c:auto val="1"/>
        <c:lblAlgn val="ctr"/>
        <c:lblOffset val="100"/>
        <c:noMultiLvlLbl val="0"/>
      </c:catAx>
      <c:valAx>
        <c:axId val="124791424"/>
        <c:scaling>
          <c:orientation val="minMax"/>
        </c:scaling>
        <c:delete val="0"/>
        <c:axPos val="l"/>
        <c:majorGridlines/>
        <c:numFmt formatCode="0" sourceLinked="1"/>
        <c:majorTickMark val="out"/>
        <c:minorTickMark val="none"/>
        <c:tickLblPos val="nextTo"/>
        <c:crossAx val="1247898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'25'!$T$12:$V$12</c:f>
              <c:numCache>
                <c:formatCode>0</c:formatCode>
                <c:ptCount val="3"/>
                <c:pt idx="0">
                  <c:v>0</c:v>
                </c:pt>
                <c:pt idx="1">
                  <c:v>0</c:v>
                </c:pt>
                <c:pt idx="2">
                  <c:v>0</c:v>
                </c:pt>
              </c:numCache>
            </c:numRef>
          </c:val>
          <c:extLst>
            <c:ext xmlns:c16="http://schemas.microsoft.com/office/drawing/2014/chart" uri="{C3380CC4-5D6E-409C-BE32-E72D297353CC}">
              <c16:uniqueId val="{00000000-17E9-4028-9789-83A46827183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'25'!$T$13:$V$13</c:f>
              <c:numCache>
                <c:formatCode>0</c:formatCode>
                <c:ptCount val="3"/>
                <c:pt idx="0">
                  <c:v>0</c:v>
                </c:pt>
                <c:pt idx="1">
                  <c:v>0</c:v>
                </c:pt>
                <c:pt idx="2">
                  <c:v>0</c:v>
                </c:pt>
              </c:numCache>
            </c:numRef>
          </c:val>
          <c:extLst>
            <c:ext xmlns:c16="http://schemas.microsoft.com/office/drawing/2014/chart" uri="{C3380CC4-5D6E-409C-BE32-E72D297353CC}">
              <c16:uniqueId val="{00000001-17E9-4028-9789-83A46827183A}"/>
            </c:ext>
          </c:extLst>
        </c:ser>
        <c:dLbls>
          <c:showLegendKey val="0"/>
          <c:showVal val="0"/>
          <c:showCatName val="0"/>
          <c:showSerName val="0"/>
          <c:showPercent val="0"/>
          <c:showBubbleSize val="0"/>
        </c:dLbls>
        <c:gapWidth val="150"/>
        <c:axId val="124842368"/>
        <c:axId val="12484390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'25'!$T$14:$V$14</c:f>
              <c:numCache>
                <c:formatCode>0</c:formatCode>
                <c:ptCount val="3"/>
                <c:pt idx="0">
                  <c:v>0</c:v>
                </c:pt>
                <c:pt idx="1">
                  <c:v>0</c:v>
                </c:pt>
                <c:pt idx="2">
                  <c:v>0</c:v>
                </c:pt>
              </c:numCache>
            </c:numRef>
          </c:val>
          <c:smooth val="0"/>
          <c:extLst>
            <c:ext xmlns:c16="http://schemas.microsoft.com/office/drawing/2014/chart" uri="{C3380CC4-5D6E-409C-BE32-E72D297353CC}">
              <c16:uniqueId val="{00000002-17E9-4028-9789-83A46827183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'25'!$T$15:$V$15</c:f>
              <c:numCache>
                <c:formatCode>0</c:formatCode>
                <c:ptCount val="3"/>
                <c:pt idx="0">
                  <c:v>0</c:v>
                </c:pt>
                <c:pt idx="1">
                  <c:v>0</c:v>
                </c:pt>
                <c:pt idx="2">
                  <c:v>0</c:v>
                </c:pt>
              </c:numCache>
            </c:numRef>
          </c:val>
          <c:smooth val="0"/>
          <c:extLst>
            <c:ext xmlns:c16="http://schemas.microsoft.com/office/drawing/2014/chart" uri="{C3380CC4-5D6E-409C-BE32-E72D297353CC}">
              <c16:uniqueId val="{00000003-17E9-4028-9789-83A46827183A}"/>
            </c:ext>
          </c:extLst>
        </c:ser>
        <c:dLbls>
          <c:showLegendKey val="0"/>
          <c:showVal val="0"/>
          <c:showCatName val="0"/>
          <c:showSerName val="0"/>
          <c:showPercent val="0"/>
          <c:showBubbleSize val="0"/>
        </c:dLbls>
        <c:marker val="1"/>
        <c:smooth val="0"/>
        <c:axId val="124842368"/>
        <c:axId val="124843904"/>
      </c:lineChart>
      <c:catAx>
        <c:axId val="124842368"/>
        <c:scaling>
          <c:orientation val="minMax"/>
        </c:scaling>
        <c:delete val="0"/>
        <c:axPos val="b"/>
        <c:numFmt formatCode="General" sourceLinked="1"/>
        <c:majorTickMark val="out"/>
        <c:minorTickMark val="none"/>
        <c:tickLblPos val="nextTo"/>
        <c:crossAx val="124843904"/>
        <c:crosses val="autoZero"/>
        <c:auto val="1"/>
        <c:lblAlgn val="ctr"/>
        <c:lblOffset val="100"/>
        <c:noMultiLvlLbl val="0"/>
      </c:catAx>
      <c:valAx>
        <c:axId val="124843904"/>
        <c:scaling>
          <c:orientation val="minMax"/>
        </c:scaling>
        <c:delete val="0"/>
        <c:axPos val="l"/>
        <c:majorGridlines/>
        <c:numFmt formatCode="0" sourceLinked="1"/>
        <c:majorTickMark val="out"/>
        <c:minorTickMark val="none"/>
        <c:tickLblPos val="nextTo"/>
        <c:crossAx val="124842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'25'!$T$38:$V$38</c:f>
              <c:numCache>
                <c:formatCode>0</c:formatCode>
                <c:ptCount val="3"/>
                <c:pt idx="0">
                  <c:v>0</c:v>
                </c:pt>
                <c:pt idx="1">
                  <c:v>0</c:v>
                </c:pt>
                <c:pt idx="2">
                  <c:v>0</c:v>
                </c:pt>
              </c:numCache>
            </c:numRef>
          </c:val>
          <c:extLst>
            <c:ext xmlns:c16="http://schemas.microsoft.com/office/drawing/2014/chart" uri="{C3380CC4-5D6E-409C-BE32-E72D297353CC}">
              <c16:uniqueId val="{00000000-7717-4410-A971-F637CE30775C}"/>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7717-4410-A971-F637CE30775C}"/>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7717-4410-A971-F637CE30775C}"/>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7717-4410-A971-F637CE30775C}"/>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7A3-42E7-9327-F673AFB08C8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7A3-42E7-9327-F673AFB08C84}"/>
            </c:ext>
          </c:extLst>
        </c:ser>
        <c:dLbls>
          <c:showLegendKey val="0"/>
          <c:showVal val="0"/>
          <c:showCatName val="0"/>
          <c:showSerName val="0"/>
          <c:showPercent val="0"/>
          <c:showBubbleSize val="0"/>
        </c:dLbls>
        <c:gapWidth val="150"/>
        <c:axId val="124916864"/>
        <c:axId val="124918400"/>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47A3-42E7-9327-F673AFB08C84}"/>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A3-42E7-9327-F673AFB08C84}"/>
            </c:ext>
          </c:extLst>
        </c:ser>
        <c:dLbls>
          <c:showLegendKey val="0"/>
          <c:showVal val="0"/>
          <c:showCatName val="0"/>
          <c:showSerName val="0"/>
          <c:showPercent val="0"/>
          <c:showBubbleSize val="0"/>
        </c:dLbls>
        <c:marker val="1"/>
        <c:smooth val="0"/>
        <c:axId val="124916864"/>
        <c:axId val="124918400"/>
      </c:lineChart>
      <c:catAx>
        <c:axId val="124916864"/>
        <c:scaling>
          <c:orientation val="minMax"/>
        </c:scaling>
        <c:delete val="0"/>
        <c:axPos val="b"/>
        <c:numFmt formatCode="General" sourceLinked="1"/>
        <c:majorTickMark val="out"/>
        <c:minorTickMark val="none"/>
        <c:tickLblPos val="nextTo"/>
        <c:crossAx val="124918400"/>
        <c:crosses val="autoZero"/>
        <c:auto val="1"/>
        <c:lblAlgn val="ctr"/>
        <c:lblOffset val="100"/>
        <c:noMultiLvlLbl val="0"/>
      </c:catAx>
      <c:valAx>
        <c:axId val="124918400"/>
        <c:scaling>
          <c:orientation val="minMax"/>
        </c:scaling>
        <c:delete val="0"/>
        <c:axPos val="l"/>
        <c:majorGridlines/>
        <c:numFmt formatCode="0.0" sourceLinked="1"/>
        <c:majorTickMark val="out"/>
        <c:minorTickMark val="none"/>
        <c:tickLblPos val="nextTo"/>
        <c:crossAx val="1249168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791-4FD1-8807-D03547C3F35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791-4FD1-8807-D03547C3F350}"/>
            </c:ext>
          </c:extLst>
        </c:ser>
        <c:dLbls>
          <c:showLegendKey val="0"/>
          <c:showVal val="0"/>
          <c:showCatName val="0"/>
          <c:showSerName val="0"/>
          <c:showPercent val="0"/>
          <c:showBubbleSize val="0"/>
        </c:dLbls>
        <c:gapWidth val="150"/>
        <c:axId val="124957056"/>
        <c:axId val="124958592"/>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791-4FD1-8807-D03547C3F350}"/>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791-4FD1-8807-D03547C3F350}"/>
            </c:ext>
          </c:extLst>
        </c:ser>
        <c:dLbls>
          <c:showLegendKey val="0"/>
          <c:showVal val="0"/>
          <c:showCatName val="0"/>
          <c:showSerName val="0"/>
          <c:showPercent val="0"/>
          <c:showBubbleSize val="0"/>
        </c:dLbls>
        <c:marker val="1"/>
        <c:smooth val="0"/>
        <c:axId val="124957056"/>
        <c:axId val="124958592"/>
      </c:lineChart>
      <c:catAx>
        <c:axId val="124957056"/>
        <c:scaling>
          <c:orientation val="minMax"/>
        </c:scaling>
        <c:delete val="0"/>
        <c:axPos val="b"/>
        <c:numFmt formatCode="General" sourceLinked="1"/>
        <c:majorTickMark val="out"/>
        <c:minorTickMark val="none"/>
        <c:tickLblPos val="nextTo"/>
        <c:crossAx val="124958592"/>
        <c:crosses val="autoZero"/>
        <c:auto val="1"/>
        <c:lblAlgn val="ctr"/>
        <c:lblOffset val="100"/>
        <c:noMultiLvlLbl val="0"/>
      </c:catAx>
      <c:valAx>
        <c:axId val="124958592"/>
        <c:scaling>
          <c:orientation val="minMax"/>
          <c:max val="70"/>
          <c:min val="10"/>
        </c:scaling>
        <c:delete val="0"/>
        <c:axPos val="l"/>
        <c:majorGridlines/>
        <c:numFmt formatCode="0" sourceLinked="1"/>
        <c:majorTickMark val="out"/>
        <c:minorTickMark val="none"/>
        <c:tickLblPos val="nextTo"/>
        <c:crossAx val="124957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771-4474-BBA4-D35CB9D4666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771-4474-BBA4-D35CB9D46668}"/>
            </c:ext>
          </c:extLst>
        </c:ser>
        <c:dLbls>
          <c:showLegendKey val="0"/>
          <c:showVal val="0"/>
          <c:showCatName val="0"/>
          <c:showSerName val="0"/>
          <c:showPercent val="0"/>
          <c:showBubbleSize val="0"/>
        </c:dLbls>
        <c:gapWidth val="150"/>
        <c:axId val="125054336"/>
        <c:axId val="125068416"/>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D771-4474-BBA4-D35CB9D46668}"/>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771-4474-BBA4-D35CB9D46668}"/>
            </c:ext>
          </c:extLst>
        </c:ser>
        <c:dLbls>
          <c:showLegendKey val="0"/>
          <c:showVal val="0"/>
          <c:showCatName val="0"/>
          <c:showSerName val="0"/>
          <c:showPercent val="0"/>
          <c:showBubbleSize val="0"/>
        </c:dLbls>
        <c:marker val="1"/>
        <c:smooth val="0"/>
        <c:axId val="125054336"/>
        <c:axId val="125068416"/>
      </c:lineChart>
      <c:catAx>
        <c:axId val="125054336"/>
        <c:scaling>
          <c:orientation val="minMax"/>
        </c:scaling>
        <c:delete val="0"/>
        <c:axPos val="b"/>
        <c:numFmt formatCode="General" sourceLinked="1"/>
        <c:majorTickMark val="out"/>
        <c:minorTickMark val="none"/>
        <c:tickLblPos val="nextTo"/>
        <c:crossAx val="125068416"/>
        <c:crosses val="autoZero"/>
        <c:auto val="1"/>
        <c:lblAlgn val="ctr"/>
        <c:lblOffset val="100"/>
        <c:noMultiLvlLbl val="0"/>
      </c:catAx>
      <c:valAx>
        <c:axId val="125068416"/>
        <c:scaling>
          <c:orientation val="minMax"/>
          <c:max val="1"/>
        </c:scaling>
        <c:delete val="0"/>
        <c:axPos val="l"/>
        <c:majorGridlines/>
        <c:numFmt formatCode="0.0%" sourceLinked="1"/>
        <c:majorTickMark val="out"/>
        <c:minorTickMark val="none"/>
        <c:tickLblPos val="nextTo"/>
        <c:crossAx val="1250543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'26'!$A$35:$H$35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F1-44C8-9D1D-1A157A8BA46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'26'!$A$40:$H$40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F1-44C8-9D1D-1A157A8BA467}"/>
            </c:ext>
          </c:extLst>
        </c:ser>
        <c:dLbls>
          <c:showLegendKey val="0"/>
          <c:showVal val="0"/>
          <c:showCatName val="0"/>
          <c:showSerName val="0"/>
          <c:showPercent val="0"/>
          <c:showBubbleSize val="0"/>
        </c:dLbls>
        <c:gapWidth val="150"/>
        <c:axId val="125094528"/>
        <c:axId val="124981632"/>
      </c:barChart>
      <c:lineChart>
        <c:grouping val="standard"/>
        <c:varyColors val="0"/>
        <c:ser>
          <c:idx val="2"/>
          <c:order val="2"/>
          <c:spPr>
            <a:ln w="22225">
              <a:solidFill>
                <a:srgbClr val="FF0000"/>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9F1-44C8-9D1D-1A157A8BA467}"/>
            </c:ext>
          </c:extLst>
        </c:ser>
        <c:ser>
          <c:idx val="3"/>
          <c:order val="3"/>
          <c:spPr>
            <a:ln w="22225">
              <a:solidFill>
                <a:schemeClr val="tx2">
                  <a:lumMod val="75000"/>
                </a:schemeClr>
              </a:solidFill>
              <a:prstDash val="dash"/>
            </a:ln>
          </c:spPr>
          <c:marker>
            <c:symbol val="none"/>
          </c:marker>
          <c:cat>
            <c:strRef>
              <c:f>'26'!$A$8:$H$8</c:f>
              <c:strCache>
                <c:ptCount val="8"/>
                <c:pt idx="0">
                  <c:v>Aug</c:v>
                </c:pt>
                <c:pt idx="1">
                  <c:v>Sep</c:v>
                </c:pt>
                <c:pt idx="2">
                  <c:v>Oct</c:v>
                </c:pt>
                <c:pt idx="3">
                  <c:v>Nov</c:v>
                </c:pt>
                <c:pt idx="4">
                  <c:v>Jan</c:v>
                </c:pt>
                <c:pt idx="5">
                  <c:v>Feb</c:v>
                </c:pt>
                <c:pt idx="6">
                  <c:v>Mar</c:v>
                </c:pt>
                <c:pt idx="7">
                  <c:v>Apr</c:v>
                </c:pt>
              </c:strCache>
            </c:strRef>
          </c:cat>
          <c:val>
            <c:numRef>
              <c:f>'26'!$A$37:$H$37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9F1-44C8-9D1D-1A157A8BA467}"/>
            </c:ext>
          </c:extLst>
        </c:ser>
        <c:dLbls>
          <c:showLegendKey val="0"/>
          <c:showVal val="0"/>
          <c:showCatName val="0"/>
          <c:showSerName val="0"/>
          <c:showPercent val="0"/>
          <c:showBubbleSize val="0"/>
        </c:dLbls>
        <c:marker val="1"/>
        <c:smooth val="0"/>
        <c:axId val="125094528"/>
        <c:axId val="124981632"/>
      </c:lineChart>
      <c:catAx>
        <c:axId val="125094528"/>
        <c:scaling>
          <c:orientation val="minMax"/>
        </c:scaling>
        <c:delete val="0"/>
        <c:axPos val="b"/>
        <c:numFmt formatCode="General" sourceLinked="1"/>
        <c:majorTickMark val="out"/>
        <c:minorTickMark val="none"/>
        <c:tickLblPos val="nextTo"/>
        <c:crossAx val="124981632"/>
        <c:crosses val="autoZero"/>
        <c:auto val="1"/>
        <c:lblAlgn val="ctr"/>
        <c:lblOffset val="100"/>
        <c:noMultiLvlLbl val="0"/>
      </c:catAx>
      <c:valAx>
        <c:axId val="124981632"/>
        <c:scaling>
          <c:orientation val="minMax"/>
          <c:max val="1"/>
        </c:scaling>
        <c:delete val="0"/>
        <c:axPos val="l"/>
        <c:majorGridlines/>
        <c:numFmt formatCode="0.0%" sourceLinked="1"/>
        <c:majorTickMark val="out"/>
        <c:minorTickMark val="none"/>
        <c:tickLblPos val="nextTo"/>
        <c:crossAx val="1250945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'26'!$J$34:$P$34</c:f>
              <c:strCache>
                <c:ptCount val="7"/>
                <c:pt idx="0">
                  <c:v>GP 1</c:v>
                </c:pt>
                <c:pt idx="1">
                  <c:v>GP 2</c:v>
                </c:pt>
                <c:pt idx="2">
                  <c:v>GP 3</c:v>
                </c:pt>
                <c:pt idx="3">
                  <c:v>GP 4</c:v>
                </c:pt>
                <c:pt idx="4">
                  <c:v>GP 5</c:v>
                </c:pt>
                <c:pt idx="5">
                  <c:v>GP 6</c:v>
                </c:pt>
                <c:pt idx="6">
                  <c:v>AVE</c:v>
                </c:pt>
              </c:strCache>
            </c:strRef>
          </c:cat>
          <c:val>
            <c:numRef>
              <c:f>'26'!$J$35:$P$35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8F1-45AB-ADA9-41E590840EF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'26'!$J$34:$P$34</c:f>
              <c:strCache>
                <c:ptCount val="7"/>
                <c:pt idx="0">
                  <c:v>GP 1</c:v>
                </c:pt>
                <c:pt idx="1">
                  <c:v>GP 2</c:v>
                </c:pt>
                <c:pt idx="2">
                  <c:v>GP 3</c:v>
                </c:pt>
                <c:pt idx="3">
                  <c:v>GP 4</c:v>
                </c:pt>
                <c:pt idx="4">
                  <c:v>GP 5</c:v>
                </c:pt>
                <c:pt idx="5">
                  <c:v>GP 6</c:v>
                </c:pt>
                <c:pt idx="6">
                  <c:v>AVE</c:v>
                </c:pt>
              </c:strCache>
            </c:strRef>
          </c:cat>
          <c:val>
            <c:numRef>
              <c:f>'26'!$J$40:$P$40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A8F1-45AB-ADA9-41E590840EF0}"/>
            </c:ext>
          </c:extLst>
        </c:ser>
        <c:dLbls>
          <c:showLegendKey val="0"/>
          <c:showVal val="0"/>
          <c:showCatName val="0"/>
          <c:showSerName val="0"/>
          <c:showPercent val="0"/>
          <c:showBubbleSize val="0"/>
        </c:dLbls>
        <c:gapWidth val="150"/>
        <c:axId val="125024128"/>
        <c:axId val="125025664"/>
      </c:barChart>
      <c:lineChart>
        <c:grouping val="standard"/>
        <c:varyColors val="0"/>
        <c:ser>
          <c:idx val="2"/>
          <c:order val="2"/>
          <c:spPr>
            <a:ln w="22225">
              <a:solidFill>
                <a:srgbClr val="FF0000"/>
              </a:solidFill>
              <a:prstDash val="dash"/>
            </a:ln>
          </c:spPr>
          <c:marker>
            <c:symbol val="none"/>
          </c:marker>
          <c:cat>
            <c:strRef>
              <c:f>'26'!$J$34:$P$34</c:f>
              <c:strCache>
                <c:ptCount val="7"/>
                <c:pt idx="0">
                  <c:v>GP 1</c:v>
                </c:pt>
                <c:pt idx="1">
                  <c:v>GP 2</c:v>
                </c:pt>
                <c:pt idx="2">
                  <c:v>GP 3</c:v>
                </c:pt>
                <c:pt idx="3">
                  <c:v>GP 4</c:v>
                </c:pt>
                <c:pt idx="4">
                  <c:v>GP 5</c:v>
                </c:pt>
                <c:pt idx="5">
                  <c:v>GP 6</c:v>
                </c:pt>
                <c:pt idx="6">
                  <c:v>AVE</c:v>
                </c:pt>
              </c:strCache>
            </c:strRef>
          </c:cat>
          <c:val>
            <c:numRef>
              <c:f>'26'!$J$38:$P$38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A8F1-45AB-ADA9-41E590840EF0}"/>
            </c:ext>
          </c:extLst>
        </c:ser>
        <c:ser>
          <c:idx val="3"/>
          <c:order val="3"/>
          <c:spPr>
            <a:ln w="22225">
              <a:solidFill>
                <a:schemeClr val="tx2">
                  <a:lumMod val="75000"/>
                </a:schemeClr>
              </a:solidFill>
              <a:prstDash val="dash"/>
            </a:ln>
          </c:spPr>
          <c:marker>
            <c:symbol val="none"/>
          </c:marker>
          <c:cat>
            <c:strRef>
              <c:f>'26'!$J$34:$P$34</c:f>
              <c:strCache>
                <c:ptCount val="7"/>
                <c:pt idx="0">
                  <c:v>GP 1</c:v>
                </c:pt>
                <c:pt idx="1">
                  <c:v>GP 2</c:v>
                </c:pt>
                <c:pt idx="2">
                  <c:v>GP 3</c:v>
                </c:pt>
                <c:pt idx="3">
                  <c:v>GP 4</c:v>
                </c:pt>
                <c:pt idx="4">
                  <c:v>GP 5</c:v>
                </c:pt>
                <c:pt idx="5">
                  <c:v>GP 6</c:v>
                </c:pt>
                <c:pt idx="6">
                  <c:v>AVE</c:v>
                </c:pt>
              </c:strCache>
            </c:strRef>
          </c:cat>
          <c:val>
            <c:numRef>
              <c:f>'26'!$J$37:$P$37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A8F1-45AB-ADA9-41E590840EF0}"/>
            </c:ext>
          </c:extLst>
        </c:ser>
        <c:dLbls>
          <c:showLegendKey val="0"/>
          <c:showVal val="0"/>
          <c:showCatName val="0"/>
          <c:showSerName val="0"/>
          <c:showPercent val="0"/>
          <c:showBubbleSize val="0"/>
        </c:dLbls>
        <c:marker val="1"/>
        <c:smooth val="0"/>
        <c:axId val="125024128"/>
        <c:axId val="125025664"/>
      </c:lineChart>
      <c:catAx>
        <c:axId val="125024128"/>
        <c:scaling>
          <c:orientation val="minMax"/>
        </c:scaling>
        <c:delete val="0"/>
        <c:axPos val="b"/>
        <c:numFmt formatCode="General" sourceLinked="1"/>
        <c:majorTickMark val="out"/>
        <c:minorTickMark val="none"/>
        <c:tickLblPos val="nextTo"/>
        <c:crossAx val="125025664"/>
        <c:crosses val="autoZero"/>
        <c:auto val="1"/>
        <c:lblAlgn val="ctr"/>
        <c:lblOffset val="100"/>
        <c:noMultiLvlLbl val="0"/>
      </c:catAx>
      <c:valAx>
        <c:axId val="125025664"/>
        <c:scaling>
          <c:orientation val="minMax"/>
          <c:max val="1"/>
          <c:min val="0.4"/>
        </c:scaling>
        <c:delete val="0"/>
        <c:axPos val="l"/>
        <c:majorGridlines/>
        <c:numFmt formatCode="0%" sourceLinked="1"/>
        <c:majorTickMark val="out"/>
        <c:minorTickMark val="none"/>
        <c:tickLblPos val="nextTo"/>
        <c:crossAx val="12502412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'26'!$B$25:$D$25</c:f>
              <c:numCache>
                <c:formatCode>0</c:formatCode>
                <c:ptCount val="3"/>
                <c:pt idx="0">
                  <c:v>0</c:v>
                </c:pt>
                <c:pt idx="1">
                  <c:v>0</c:v>
                </c:pt>
                <c:pt idx="2">
                  <c:v>0</c:v>
                </c:pt>
              </c:numCache>
            </c:numRef>
          </c:val>
          <c:extLst>
            <c:ext xmlns:c16="http://schemas.microsoft.com/office/drawing/2014/chart" uri="{C3380CC4-5D6E-409C-BE32-E72D297353CC}">
              <c16:uniqueId val="{00000000-E6AF-4F62-BAD2-58989BF4280B}"/>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'26'!$B$26:$D$26</c:f>
              <c:numCache>
                <c:formatCode>0</c:formatCode>
                <c:ptCount val="3"/>
                <c:pt idx="0">
                  <c:v>0</c:v>
                </c:pt>
                <c:pt idx="1">
                  <c:v>0</c:v>
                </c:pt>
                <c:pt idx="2">
                  <c:v>0</c:v>
                </c:pt>
              </c:numCache>
            </c:numRef>
          </c:val>
          <c:extLst>
            <c:ext xmlns:c16="http://schemas.microsoft.com/office/drawing/2014/chart" uri="{C3380CC4-5D6E-409C-BE32-E72D297353CC}">
              <c16:uniqueId val="{00000001-E6AF-4F62-BAD2-58989BF4280B}"/>
            </c:ext>
          </c:extLst>
        </c:ser>
        <c:dLbls>
          <c:showLegendKey val="0"/>
          <c:showVal val="0"/>
          <c:showCatName val="0"/>
          <c:showSerName val="0"/>
          <c:showPercent val="0"/>
          <c:showBubbleSize val="0"/>
        </c:dLbls>
        <c:gapWidth val="150"/>
        <c:axId val="125146240"/>
        <c:axId val="125147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'26'!$B$27:$D$27</c:f>
              <c:numCache>
                <c:formatCode>0</c:formatCode>
                <c:ptCount val="3"/>
                <c:pt idx="0">
                  <c:v>0</c:v>
                </c:pt>
                <c:pt idx="1">
                  <c:v>0</c:v>
                </c:pt>
                <c:pt idx="2">
                  <c:v>0</c:v>
                </c:pt>
              </c:numCache>
            </c:numRef>
          </c:val>
          <c:smooth val="0"/>
          <c:extLst>
            <c:ext xmlns:c16="http://schemas.microsoft.com/office/drawing/2014/chart" uri="{C3380CC4-5D6E-409C-BE32-E72D297353CC}">
              <c16:uniqueId val="{00000002-E6AF-4F62-BAD2-58989BF4280B}"/>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'26'!$B$28:$D$28</c:f>
              <c:numCache>
                <c:formatCode>0</c:formatCode>
                <c:ptCount val="3"/>
                <c:pt idx="0">
                  <c:v>0</c:v>
                </c:pt>
                <c:pt idx="1">
                  <c:v>0</c:v>
                </c:pt>
                <c:pt idx="2">
                  <c:v>0</c:v>
                </c:pt>
              </c:numCache>
            </c:numRef>
          </c:val>
          <c:smooth val="0"/>
          <c:extLst>
            <c:ext xmlns:c16="http://schemas.microsoft.com/office/drawing/2014/chart" uri="{C3380CC4-5D6E-409C-BE32-E72D297353CC}">
              <c16:uniqueId val="{00000003-E6AF-4F62-BAD2-58989BF4280B}"/>
            </c:ext>
          </c:extLst>
        </c:ser>
        <c:dLbls>
          <c:showLegendKey val="0"/>
          <c:showVal val="0"/>
          <c:showCatName val="0"/>
          <c:showSerName val="0"/>
          <c:showPercent val="0"/>
          <c:showBubbleSize val="0"/>
        </c:dLbls>
        <c:marker val="1"/>
        <c:smooth val="0"/>
        <c:axId val="125146240"/>
        <c:axId val="125147776"/>
      </c:lineChart>
      <c:catAx>
        <c:axId val="125146240"/>
        <c:scaling>
          <c:orientation val="minMax"/>
        </c:scaling>
        <c:delete val="0"/>
        <c:axPos val="b"/>
        <c:numFmt formatCode="General" sourceLinked="1"/>
        <c:majorTickMark val="out"/>
        <c:minorTickMark val="none"/>
        <c:tickLblPos val="nextTo"/>
        <c:crossAx val="125147776"/>
        <c:crosses val="autoZero"/>
        <c:auto val="1"/>
        <c:lblAlgn val="ctr"/>
        <c:lblOffset val="100"/>
        <c:noMultiLvlLbl val="0"/>
      </c:catAx>
      <c:valAx>
        <c:axId val="125147776"/>
        <c:scaling>
          <c:orientation val="minMax"/>
        </c:scaling>
        <c:delete val="0"/>
        <c:axPos val="l"/>
        <c:majorGridlines/>
        <c:numFmt formatCode="0" sourceLinked="1"/>
        <c:majorTickMark val="out"/>
        <c:minorTickMark val="none"/>
        <c:tickLblPos val="nextTo"/>
        <c:crossAx val="125146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'26'!$K$25:$M$25</c:f>
              <c:numCache>
                <c:formatCode>0</c:formatCode>
                <c:ptCount val="3"/>
                <c:pt idx="0">
                  <c:v>0</c:v>
                </c:pt>
                <c:pt idx="1">
                  <c:v>0</c:v>
                </c:pt>
                <c:pt idx="2">
                  <c:v>0</c:v>
                </c:pt>
              </c:numCache>
            </c:numRef>
          </c:val>
          <c:extLst>
            <c:ext xmlns:c16="http://schemas.microsoft.com/office/drawing/2014/chart" uri="{C3380CC4-5D6E-409C-BE32-E72D297353CC}">
              <c16:uniqueId val="{00000000-FFC3-483F-94F1-F1D5FCE462F6}"/>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FC3-483F-94F1-F1D5FCE462F6}"/>
            </c:ext>
          </c:extLst>
        </c:ser>
        <c:dLbls>
          <c:showLegendKey val="0"/>
          <c:showVal val="0"/>
          <c:showCatName val="0"/>
          <c:showSerName val="0"/>
          <c:showPercent val="0"/>
          <c:showBubbleSize val="0"/>
        </c:dLbls>
        <c:gapWidth val="150"/>
        <c:axId val="125182336"/>
        <c:axId val="12518387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FC3-483F-94F1-F1D5FCE462F6}"/>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'26'!$K$28:$M$28</c:f>
              <c:numCache>
                <c:formatCode>0</c:formatCode>
                <c:ptCount val="3"/>
                <c:pt idx="0">
                  <c:v>0</c:v>
                </c:pt>
                <c:pt idx="1">
                  <c:v>0</c:v>
                </c:pt>
                <c:pt idx="2">
                  <c:v>0</c:v>
                </c:pt>
              </c:numCache>
            </c:numRef>
          </c:val>
          <c:smooth val="0"/>
          <c:extLst>
            <c:ext xmlns:c16="http://schemas.microsoft.com/office/drawing/2014/chart" uri="{C3380CC4-5D6E-409C-BE32-E72D297353CC}">
              <c16:uniqueId val="{00000003-FFC3-483F-94F1-F1D5FCE462F6}"/>
            </c:ext>
          </c:extLst>
        </c:ser>
        <c:dLbls>
          <c:showLegendKey val="0"/>
          <c:showVal val="0"/>
          <c:showCatName val="0"/>
          <c:showSerName val="0"/>
          <c:showPercent val="0"/>
          <c:showBubbleSize val="0"/>
        </c:dLbls>
        <c:marker val="1"/>
        <c:smooth val="0"/>
        <c:axId val="125182336"/>
        <c:axId val="125183872"/>
      </c:lineChart>
      <c:catAx>
        <c:axId val="125182336"/>
        <c:scaling>
          <c:orientation val="minMax"/>
        </c:scaling>
        <c:delete val="0"/>
        <c:axPos val="b"/>
        <c:numFmt formatCode="General" sourceLinked="1"/>
        <c:majorTickMark val="out"/>
        <c:minorTickMark val="none"/>
        <c:tickLblPos val="nextTo"/>
        <c:crossAx val="125183872"/>
        <c:crosses val="autoZero"/>
        <c:auto val="1"/>
        <c:lblAlgn val="ctr"/>
        <c:lblOffset val="100"/>
        <c:noMultiLvlLbl val="0"/>
      </c:catAx>
      <c:valAx>
        <c:axId val="125183872"/>
        <c:scaling>
          <c:orientation val="minMax"/>
        </c:scaling>
        <c:delete val="0"/>
        <c:axPos val="l"/>
        <c:majorGridlines/>
        <c:numFmt formatCode="0" sourceLinked="1"/>
        <c:majorTickMark val="out"/>
        <c:minorTickMark val="none"/>
        <c:tickLblPos val="nextTo"/>
        <c:crossAx val="1251823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'26'!$T$12:$V$12</c:f>
              <c:numCache>
                <c:formatCode>0</c:formatCode>
                <c:ptCount val="3"/>
                <c:pt idx="0">
                  <c:v>0</c:v>
                </c:pt>
                <c:pt idx="1">
                  <c:v>0</c:v>
                </c:pt>
                <c:pt idx="2">
                  <c:v>0</c:v>
                </c:pt>
              </c:numCache>
            </c:numRef>
          </c:val>
          <c:extLst>
            <c:ext xmlns:c16="http://schemas.microsoft.com/office/drawing/2014/chart" uri="{C3380CC4-5D6E-409C-BE32-E72D297353CC}">
              <c16:uniqueId val="{00000000-0F84-4FC1-9190-BD9A84FB6D2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'26'!$T$13:$V$13</c:f>
              <c:numCache>
                <c:formatCode>0</c:formatCode>
                <c:ptCount val="3"/>
                <c:pt idx="0">
                  <c:v>0</c:v>
                </c:pt>
                <c:pt idx="1">
                  <c:v>0</c:v>
                </c:pt>
                <c:pt idx="2">
                  <c:v>0</c:v>
                </c:pt>
              </c:numCache>
            </c:numRef>
          </c:val>
          <c:extLst>
            <c:ext xmlns:c16="http://schemas.microsoft.com/office/drawing/2014/chart" uri="{C3380CC4-5D6E-409C-BE32-E72D297353CC}">
              <c16:uniqueId val="{00000001-0F84-4FC1-9190-BD9A84FB6D2B}"/>
            </c:ext>
          </c:extLst>
        </c:ser>
        <c:dLbls>
          <c:showLegendKey val="0"/>
          <c:showVal val="0"/>
          <c:showCatName val="0"/>
          <c:showSerName val="0"/>
          <c:showPercent val="0"/>
          <c:showBubbleSize val="0"/>
        </c:dLbls>
        <c:gapWidth val="150"/>
        <c:axId val="125214080"/>
        <c:axId val="12521996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'26'!$T$14:$V$14</c:f>
              <c:numCache>
                <c:formatCode>0</c:formatCode>
                <c:ptCount val="3"/>
                <c:pt idx="0">
                  <c:v>0</c:v>
                </c:pt>
                <c:pt idx="1">
                  <c:v>0</c:v>
                </c:pt>
                <c:pt idx="2">
                  <c:v>0</c:v>
                </c:pt>
              </c:numCache>
            </c:numRef>
          </c:val>
          <c:smooth val="0"/>
          <c:extLst>
            <c:ext xmlns:c16="http://schemas.microsoft.com/office/drawing/2014/chart" uri="{C3380CC4-5D6E-409C-BE32-E72D297353CC}">
              <c16:uniqueId val="{00000002-0F84-4FC1-9190-BD9A84FB6D2B}"/>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'26'!$T$15:$V$15</c:f>
              <c:numCache>
                <c:formatCode>0</c:formatCode>
                <c:ptCount val="3"/>
                <c:pt idx="0">
                  <c:v>0</c:v>
                </c:pt>
                <c:pt idx="1">
                  <c:v>0</c:v>
                </c:pt>
                <c:pt idx="2">
                  <c:v>0</c:v>
                </c:pt>
              </c:numCache>
            </c:numRef>
          </c:val>
          <c:smooth val="0"/>
          <c:extLst>
            <c:ext xmlns:c16="http://schemas.microsoft.com/office/drawing/2014/chart" uri="{C3380CC4-5D6E-409C-BE32-E72D297353CC}">
              <c16:uniqueId val="{00000003-0F84-4FC1-9190-BD9A84FB6D2B}"/>
            </c:ext>
          </c:extLst>
        </c:ser>
        <c:dLbls>
          <c:showLegendKey val="0"/>
          <c:showVal val="0"/>
          <c:showCatName val="0"/>
          <c:showSerName val="0"/>
          <c:showPercent val="0"/>
          <c:showBubbleSize val="0"/>
        </c:dLbls>
        <c:marker val="1"/>
        <c:smooth val="0"/>
        <c:axId val="125214080"/>
        <c:axId val="125219968"/>
      </c:lineChart>
      <c:catAx>
        <c:axId val="125214080"/>
        <c:scaling>
          <c:orientation val="minMax"/>
        </c:scaling>
        <c:delete val="0"/>
        <c:axPos val="b"/>
        <c:numFmt formatCode="General" sourceLinked="1"/>
        <c:majorTickMark val="out"/>
        <c:minorTickMark val="none"/>
        <c:tickLblPos val="nextTo"/>
        <c:crossAx val="125219968"/>
        <c:crosses val="autoZero"/>
        <c:auto val="1"/>
        <c:lblAlgn val="ctr"/>
        <c:lblOffset val="100"/>
        <c:noMultiLvlLbl val="0"/>
      </c:catAx>
      <c:valAx>
        <c:axId val="125219968"/>
        <c:scaling>
          <c:orientation val="minMax"/>
        </c:scaling>
        <c:delete val="0"/>
        <c:axPos val="l"/>
        <c:majorGridlines/>
        <c:numFmt formatCode="0" sourceLinked="1"/>
        <c:majorTickMark val="out"/>
        <c:minorTickMark val="none"/>
        <c:tickLblPos val="nextTo"/>
        <c:crossAx val="1252140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'26'!$T$38:$V$38</c:f>
              <c:numCache>
                <c:formatCode>0</c:formatCode>
                <c:ptCount val="3"/>
                <c:pt idx="0">
                  <c:v>0</c:v>
                </c:pt>
                <c:pt idx="1">
                  <c:v>0</c:v>
                </c:pt>
                <c:pt idx="2">
                  <c:v>0</c:v>
                </c:pt>
              </c:numCache>
            </c:numRef>
          </c:val>
          <c:extLst>
            <c:ext xmlns:c16="http://schemas.microsoft.com/office/drawing/2014/chart" uri="{C3380CC4-5D6E-409C-BE32-E72D297353CC}">
              <c16:uniqueId val="{00000000-BB55-495D-9A47-64F7E679BF7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BB55-495D-9A47-64F7E679BF7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BB55-495D-9A47-64F7E679BF7F}"/>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BB55-495D-9A47-64F7E679BF7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42D-4D47-AEDE-7E57B37AE99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42D-4D47-AEDE-7E57B37AE99F}"/>
            </c:ext>
          </c:extLst>
        </c:ser>
        <c:dLbls>
          <c:showLegendKey val="0"/>
          <c:showVal val="0"/>
          <c:showCatName val="0"/>
          <c:showSerName val="0"/>
          <c:showPercent val="0"/>
          <c:showBubbleSize val="0"/>
        </c:dLbls>
        <c:gapWidth val="150"/>
        <c:axId val="125256064"/>
        <c:axId val="125257600"/>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42D-4D47-AEDE-7E57B37AE99F}"/>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42D-4D47-AEDE-7E57B37AE99F}"/>
            </c:ext>
          </c:extLst>
        </c:ser>
        <c:dLbls>
          <c:showLegendKey val="0"/>
          <c:showVal val="0"/>
          <c:showCatName val="0"/>
          <c:showSerName val="0"/>
          <c:showPercent val="0"/>
          <c:showBubbleSize val="0"/>
        </c:dLbls>
        <c:marker val="1"/>
        <c:smooth val="0"/>
        <c:axId val="125256064"/>
        <c:axId val="125257600"/>
      </c:lineChart>
      <c:catAx>
        <c:axId val="125256064"/>
        <c:scaling>
          <c:orientation val="minMax"/>
        </c:scaling>
        <c:delete val="0"/>
        <c:axPos val="b"/>
        <c:numFmt formatCode="General" sourceLinked="1"/>
        <c:majorTickMark val="out"/>
        <c:minorTickMark val="none"/>
        <c:tickLblPos val="nextTo"/>
        <c:crossAx val="125257600"/>
        <c:crosses val="autoZero"/>
        <c:auto val="1"/>
        <c:lblAlgn val="ctr"/>
        <c:lblOffset val="100"/>
        <c:noMultiLvlLbl val="0"/>
      </c:catAx>
      <c:valAx>
        <c:axId val="125257600"/>
        <c:scaling>
          <c:orientation val="minMax"/>
        </c:scaling>
        <c:delete val="0"/>
        <c:axPos val="l"/>
        <c:majorGridlines/>
        <c:numFmt formatCode="0.0" sourceLinked="1"/>
        <c:majorTickMark val="out"/>
        <c:minorTickMark val="none"/>
        <c:tickLblPos val="nextTo"/>
        <c:crossAx val="1252560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CD8-44D4-832D-D1C476D95C1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CD8-44D4-832D-D1C476D95C13}"/>
            </c:ext>
          </c:extLst>
        </c:ser>
        <c:dLbls>
          <c:showLegendKey val="0"/>
          <c:showVal val="0"/>
          <c:showCatName val="0"/>
          <c:showSerName val="0"/>
          <c:showPercent val="0"/>
          <c:showBubbleSize val="0"/>
        </c:dLbls>
        <c:gapWidth val="150"/>
        <c:axId val="125300096"/>
        <c:axId val="125375616"/>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CD8-44D4-832D-D1C476D95C13}"/>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CD8-44D4-832D-D1C476D95C13}"/>
            </c:ext>
          </c:extLst>
        </c:ser>
        <c:dLbls>
          <c:showLegendKey val="0"/>
          <c:showVal val="0"/>
          <c:showCatName val="0"/>
          <c:showSerName val="0"/>
          <c:showPercent val="0"/>
          <c:showBubbleSize val="0"/>
        </c:dLbls>
        <c:marker val="1"/>
        <c:smooth val="0"/>
        <c:axId val="125300096"/>
        <c:axId val="125375616"/>
      </c:lineChart>
      <c:catAx>
        <c:axId val="125300096"/>
        <c:scaling>
          <c:orientation val="minMax"/>
        </c:scaling>
        <c:delete val="0"/>
        <c:axPos val="b"/>
        <c:numFmt formatCode="General" sourceLinked="1"/>
        <c:majorTickMark val="out"/>
        <c:minorTickMark val="none"/>
        <c:tickLblPos val="nextTo"/>
        <c:crossAx val="125375616"/>
        <c:crosses val="autoZero"/>
        <c:auto val="1"/>
        <c:lblAlgn val="ctr"/>
        <c:lblOffset val="100"/>
        <c:noMultiLvlLbl val="0"/>
      </c:catAx>
      <c:valAx>
        <c:axId val="125375616"/>
        <c:scaling>
          <c:orientation val="minMax"/>
          <c:max val="70"/>
          <c:min val="10"/>
        </c:scaling>
        <c:delete val="0"/>
        <c:axPos val="l"/>
        <c:majorGridlines/>
        <c:numFmt formatCode="0" sourceLinked="1"/>
        <c:majorTickMark val="out"/>
        <c:minorTickMark val="none"/>
        <c:tickLblPos val="nextTo"/>
        <c:crossAx val="12530009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E7C-427A-B8E8-26EA355391C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E7C-427A-B8E8-26EA355391CF}"/>
            </c:ext>
          </c:extLst>
        </c:ser>
        <c:dLbls>
          <c:showLegendKey val="0"/>
          <c:showVal val="0"/>
          <c:showCatName val="0"/>
          <c:showSerName val="0"/>
          <c:showPercent val="0"/>
          <c:showBubbleSize val="0"/>
        </c:dLbls>
        <c:gapWidth val="150"/>
        <c:axId val="125405824"/>
        <c:axId val="125432192"/>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BE7C-427A-B8E8-26EA355391CF}"/>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E7C-427A-B8E8-26EA355391CF}"/>
            </c:ext>
          </c:extLst>
        </c:ser>
        <c:dLbls>
          <c:showLegendKey val="0"/>
          <c:showVal val="0"/>
          <c:showCatName val="0"/>
          <c:showSerName val="0"/>
          <c:showPercent val="0"/>
          <c:showBubbleSize val="0"/>
        </c:dLbls>
        <c:marker val="1"/>
        <c:smooth val="0"/>
        <c:axId val="125405824"/>
        <c:axId val="125432192"/>
      </c:lineChart>
      <c:catAx>
        <c:axId val="125405824"/>
        <c:scaling>
          <c:orientation val="minMax"/>
        </c:scaling>
        <c:delete val="0"/>
        <c:axPos val="b"/>
        <c:numFmt formatCode="General" sourceLinked="1"/>
        <c:majorTickMark val="out"/>
        <c:minorTickMark val="none"/>
        <c:tickLblPos val="nextTo"/>
        <c:crossAx val="125432192"/>
        <c:crosses val="autoZero"/>
        <c:auto val="1"/>
        <c:lblAlgn val="ctr"/>
        <c:lblOffset val="100"/>
        <c:noMultiLvlLbl val="0"/>
      </c:catAx>
      <c:valAx>
        <c:axId val="125432192"/>
        <c:scaling>
          <c:orientation val="minMax"/>
          <c:max val="1"/>
        </c:scaling>
        <c:delete val="0"/>
        <c:axPos val="l"/>
        <c:majorGridlines/>
        <c:numFmt formatCode="0.0%" sourceLinked="1"/>
        <c:majorTickMark val="out"/>
        <c:minorTickMark val="none"/>
        <c:tickLblPos val="nextTo"/>
        <c:crossAx val="1254058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'27'!$A$35:$H$35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64E-4512-82B7-F553605D2115}"/>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'27'!$A$40:$H$40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64E-4512-82B7-F553605D2115}"/>
            </c:ext>
          </c:extLst>
        </c:ser>
        <c:dLbls>
          <c:showLegendKey val="0"/>
          <c:showVal val="0"/>
          <c:showCatName val="0"/>
          <c:showSerName val="0"/>
          <c:showPercent val="0"/>
          <c:showBubbleSize val="0"/>
        </c:dLbls>
        <c:gapWidth val="150"/>
        <c:axId val="116008832"/>
        <c:axId val="116010368"/>
      </c:barChart>
      <c:lineChart>
        <c:grouping val="standard"/>
        <c:varyColors val="0"/>
        <c:ser>
          <c:idx val="2"/>
          <c:order val="2"/>
          <c:spPr>
            <a:ln w="22225">
              <a:solidFill>
                <a:srgbClr val="FF0000"/>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64E-4512-82B7-F553605D2115}"/>
            </c:ext>
          </c:extLst>
        </c:ser>
        <c:ser>
          <c:idx val="3"/>
          <c:order val="3"/>
          <c:spPr>
            <a:ln w="22225">
              <a:solidFill>
                <a:schemeClr val="tx2">
                  <a:lumMod val="75000"/>
                </a:schemeClr>
              </a:solidFill>
              <a:prstDash val="dash"/>
            </a:ln>
          </c:spPr>
          <c:marker>
            <c:symbol val="none"/>
          </c:marker>
          <c:cat>
            <c:strRef>
              <c:f>'27'!$A$8:$H$8</c:f>
              <c:strCache>
                <c:ptCount val="8"/>
                <c:pt idx="0">
                  <c:v>Aug</c:v>
                </c:pt>
                <c:pt idx="1">
                  <c:v>Sep</c:v>
                </c:pt>
                <c:pt idx="2">
                  <c:v>Oct</c:v>
                </c:pt>
                <c:pt idx="3">
                  <c:v>Nov</c:v>
                </c:pt>
                <c:pt idx="4">
                  <c:v>Jan</c:v>
                </c:pt>
                <c:pt idx="5">
                  <c:v>Feb</c:v>
                </c:pt>
                <c:pt idx="6">
                  <c:v>Mar</c:v>
                </c:pt>
                <c:pt idx="7">
                  <c:v>Apr</c:v>
                </c:pt>
              </c:strCache>
            </c:strRef>
          </c:cat>
          <c:val>
            <c:numRef>
              <c:f>'27'!$A$37:$H$37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64E-4512-82B7-F553605D2115}"/>
            </c:ext>
          </c:extLst>
        </c:ser>
        <c:dLbls>
          <c:showLegendKey val="0"/>
          <c:showVal val="0"/>
          <c:showCatName val="0"/>
          <c:showSerName val="0"/>
          <c:showPercent val="0"/>
          <c:showBubbleSize val="0"/>
        </c:dLbls>
        <c:marker val="1"/>
        <c:smooth val="0"/>
        <c:axId val="116008832"/>
        <c:axId val="116010368"/>
      </c:lineChart>
      <c:catAx>
        <c:axId val="116008832"/>
        <c:scaling>
          <c:orientation val="minMax"/>
        </c:scaling>
        <c:delete val="0"/>
        <c:axPos val="b"/>
        <c:numFmt formatCode="General" sourceLinked="1"/>
        <c:majorTickMark val="out"/>
        <c:minorTickMark val="none"/>
        <c:tickLblPos val="nextTo"/>
        <c:crossAx val="116010368"/>
        <c:crosses val="autoZero"/>
        <c:auto val="1"/>
        <c:lblAlgn val="ctr"/>
        <c:lblOffset val="100"/>
        <c:noMultiLvlLbl val="0"/>
      </c:catAx>
      <c:valAx>
        <c:axId val="116010368"/>
        <c:scaling>
          <c:orientation val="minMax"/>
          <c:max val="1"/>
        </c:scaling>
        <c:delete val="0"/>
        <c:axPos val="l"/>
        <c:majorGridlines/>
        <c:numFmt formatCode="0.0%" sourceLinked="1"/>
        <c:majorTickMark val="out"/>
        <c:minorTickMark val="none"/>
        <c:tickLblPos val="nextTo"/>
        <c:crossAx val="1160088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'27'!$J$34:$P$34</c:f>
              <c:strCache>
                <c:ptCount val="7"/>
                <c:pt idx="0">
                  <c:v>GP 1</c:v>
                </c:pt>
                <c:pt idx="1">
                  <c:v>GP 2</c:v>
                </c:pt>
                <c:pt idx="2">
                  <c:v>GP 3</c:v>
                </c:pt>
                <c:pt idx="3">
                  <c:v>GP 4</c:v>
                </c:pt>
                <c:pt idx="4">
                  <c:v>GP 5</c:v>
                </c:pt>
                <c:pt idx="5">
                  <c:v>GP 6</c:v>
                </c:pt>
                <c:pt idx="6">
                  <c:v>AVE</c:v>
                </c:pt>
              </c:strCache>
            </c:strRef>
          </c:cat>
          <c:val>
            <c:numRef>
              <c:f>'27'!$J$35:$P$35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CBE-4E57-AD75-8A506C10CB8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'27'!$J$34:$P$34</c:f>
              <c:strCache>
                <c:ptCount val="7"/>
                <c:pt idx="0">
                  <c:v>GP 1</c:v>
                </c:pt>
                <c:pt idx="1">
                  <c:v>GP 2</c:v>
                </c:pt>
                <c:pt idx="2">
                  <c:v>GP 3</c:v>
                </c:pt>
                <c:pt idx="3">
                  <c:v>GP 4</c:v>
                </c:pt>
                <c:pt idx="4">
                  <c:v>GP 5</c:v>
                </c:pt>
                <c:pt idx="5">
                  <c:v>GP 6</c:v>
                </c:pt>
                <c:pt idx="6">
                  <c:v>AVE</c:v>
                </c:pt>
              </c:strCache>
            </c:strRef>
          </c:cat>
          <c:val>
            <c:numRef>
              <c:f>'27'!$J$40:$P$40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CBE-4E57-AD75-8A506C10CB8B}"/>
            </c:ext>
          </c:extLst>
        </c:ser>
        <c:dLbls>
          <c:showLegendKey val="0"/>
          <c:showVal val="0"/>
          <c:showCatName val="0"/>
          <c:showSerName val="0"/>
          <c:showPercent val="0"/>
          <c:showBubbleSize val="0"/>
        </c:dLbls>
        <c:gapWidth val="150"/>
        <c:axId val="125637760"/>
        <c:axId val="125639296"/>
      </c:barChart>
      <c:lineChart>
        <c:grouping val="standard"/>
        <c:varyColors val="0"/>
        <c:ser>
          <c:idx val="2"/>
          <c:order val="2"/>
          <c:spPr>
            <a:ln w="22225">
              <a:solidFill>
                <a:srgbClr val="FF0000"/>
              </a:solidFill>
              <a:prstDash val="dash"/>
            </a:ln>
          </c:spPr>
          <c:marker>
            <c:symbol val="none"/>
          </c:marker>
          <c:cat>
            <c:strRef>
              <c:f>'27'!$J$34:$P$34</c:f>
              <c:strCache>
                <c:ptCount val="7"/>
                <c:pt idx="0">
                  <c:v>GP 1</c:v>
                </c:pt>
                <c:pt idx="1">
                  <c:v>GP 2</c:v>
                </c:pt>
                <c:pt idx="2">
                  <c:v>GP 3</c:v>
                </c:pt>
                <c:pt idx="3">
                  <c:v>GP 4</c:v>
                </c:pt>
                <c:pt idx="4">
                  <c:v>GP 5</c:v>
                </c:pt>
                <c:pt idx="5">
                  <c:v>GP 6</c:v>
                </c:pt>
                <c:pt idx="6">
                  <c:v>AVE</c:v>
                </c:pt>
              </c:strCache>
            </c:strRef>
          </c:cat>
          <c:val>
            <c:numRef>
              <c:f>'27'!$J$38:$P$38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CBE-4E57-AD75-8A506C10CB8B}"/>
            </c:ext>
          </c:extLst>
        </c:ser>
        <c:ser>
          <c:idx val="3"/>
          <c:order val="3"/>
          <c:spPr>
            <a:ln w="22225">
              <a:solidFill>
                <a:schemeClr val="tx2">
                  <a:lumMod val="75000"/>
                </a:schemeClr>
              </a:solidFill>
              <a:prstDash val="dash"/>
            </a:ln>
          </c:spPr>
          <c:marker>
            <c:symbol val="none"/>
          </c:marker>
          <c:cat>
            <c:strRef>
              <c:f>'27'!$J$34:$P$34</c:f>
              <c:strCache>
                <c:ptCount val="7"/>
                <c:pt idx="0">
                  <c:v>GP 1</c:v>
                </c:pt>
                <c:pt idx="1">
                  <c:v>GP 2</c:v>
                </c:pt>
                <c:pt idx="2">
                  <c:v>GP 3</c:v>
                </c:pt>
                <c:pt idx="3">
                  <c:v>GP 4</c:v>
                </c:pt>
                <c:pt idx="4">
                  <c:v>GP 5</c:v>
                </c:pt>
                <c:pt idx="5">
                  <c:v>GP 6</c:v>
                </c:pt>
                <c:pt idx="6">
                  <c:v>AVE</c:v>
                </c:pt>
              </c:strCache>
            </c:strRef>
          </c:cat>
          <c:val>
            <c:numRef>
              <c:f>'27'!$J$37:$P$37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CBE-4E57-AD75-8A506C10CB8B}"/>
            </c:ext>
          </c:extLst>
        </c:ser>
        <c:dLbls>
          <c:showLegendKey val="0"/>
          <c:showVal val="0"/>
          <c:showCatName val="0"/>
          <c:showSerName val="0"/>
          <c:showPercent val="0"/>
          <c:showBubbleSize val="0"/>
        </c:dLbls>
        <c:marker val="1"/>
        <c:smooth val="0"/>
        <c:axId val="125637760"/>
        <c:axId val="125639296"/>
      </c:lineChart>
      <c:catAx>
        <c:axId val="125637760"/>
        <c:scaling>
          <c:orientation val="minMax"/>
        </c:scaling>
        <c:delete val="0"/>
        <c:axPos val="b"/>
        <c:numFmt formatCode="General" sourceLinked="1"/>
        <c:majorTickMark val="out"/>
        <c:minorTickMark val="none"/>
        <c:tickLblPos val="nextTo"/>
        <c:crossAx val="125639296"/>
        <c:crosses val="autoZero"/>
        <c:auto val="1"/>
        <c:lblAlgn val="ctr"/>
        <c:lblOffset val="100"/>
        <c:noMultiLvlLbl val="0"/>
      </c:catAx>
      <c:valAx>
        <c:axId val="125639296"/>
        <c:scaling>
          <c:orientation val="minMax"/>
          <c:max val="1"/>
          <c:min val="0.4"/>
        </c:scaling>
        <c:delete val="0"/>
        <c:axPos val="l"/>
        <c:majorGridlines/>
        <c:numFmt formatCode="0%" sourceLinked="1"/>
        <c:majorTickMark val="out"/>
        <c:minorTickMark val="none"/>
        <c:tickLblPos val="nextTo"/>
        <c:crossAx val="1256377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'27'!$B$25:$D$25</c:f>
              <c:numCache>
                <c:formatCode>0</c:formatCode>
                <c:ptCount val="3"/>
                <c:pt idx="0">
                  <c:v>0</c:v>
                </c:pt>
                <c:pt idx="1">
                  <c:v>0</c:v>
                </c:pt>
                <c:pt idx="2">
                  <c:v>0</c:v>
                </c:pt>
              </c:numCache>
            </c:numRef>
          </c:val>
          <c:extLst>
            <c:ext xmlns:c16="http://schemas.microsoft.com/office/drawing/2014/chart" uri="{C3380CC4-5D6E-409C-BE32-E72D297353CC}">
              <c16:uniqueId val="{00000000-EFB1-47B5-92C9-0CE5C980B266}"/>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'27'!$B$26:$D$26</c:f>
              <c:numCache>
                <c:formatCode>0</c:formatCode>
                <c:ptCount val="3"/>
                <c:pt idx="0">
                  <c:v>0</c:v>
                </c:pt>
                <c:pt idx="1">
                  <c:v>0</c:v>
                </c:pt>
                <c:pt idx="2">
                  <c:v>0</c:v>
                </c:pt>
              </c:numCache>
            </c:numRef>
          </c:val>
          <c:extLst>
            <c:ext xmlns:c16="http://schemas.microsoft.com/office/drawing/2014/chart" uri="{C3380CC4-5D6E-409C-BE32-E72D297353CC}">
              <c16:uniqueId val="{00000001-EFB1-47B5-92C9-0CE5C980B266}"/>
            </c:ext>
          </c:extLst>
        </c:ser>
        <c:dLbls>
          <c:showLegendKey val="0"/>
          <c:showVal val="0"/>
          <c:showCatName val="0"/>
          <c:showSerName val="0"/>
          <c:showPercent val="0"/>
          <c:showBubbleSize val="0"/>
        </c:dLbls>
        <c:gapWidth val="150"/>
        <c:axId val="125690240"/>
        <c:axId val="12569177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'27'!$B$27:$D$27</c:f>
              <c:numCache>
                <c:formatCode>0</c:formatCode>
                <c:ptCount val="3"/>
                <c:pt idx="0">
                  <c:v>0</c:v>
                </c:pt>
                <c:pt idx="1">
                  <c:v>0</c:v>
                </c:pt>
                <c:pt idx="2">
                  <c:v>0</c:v>
                </c:pt>
              </c:numCache>
            </c:numRef>
          </c:val>
          <c:smooth val="0"/>
          <c:extLst>
            <c:ext xmlns:c16="http://schemas.microsoft.com/office/drawing/2014/chart" uri="{C3380CC4-5D6E-409C-BE32-E72D297353CC}">
              <c16:uniqueId val="{00000002-EFB1-47B5-92C9-0CE5C980B266}"/>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'27'!$B$28:$D$28</c:f>
              <c:numCache>
                <c:formatCode>0</c:formatCode>
                <c:ptCount val="3"/>
                <c:pt idx="0">
                  <c:v>0</c:v>
                </c:pt>
                <c:pt idx="1">
                  <c:v>0</c:v>
                </c:pt>
                <c:pt idx="2">
                  <c:v>0</c:v>
                </c:pt>
              </c:numCache>
            </c:numRef>
          </c:val>
          <c:smooth val="0"/>
          <c:extLst>
            <c:ext xmlns:c16="http://schemas.microsoft.com/office/drawing/2014/chart" uri="{C3380CC4-5D6E-409C-BE32-E72D297353CC}">
              <c16:uniqueId val="{00000003-EFB1-47B5-92C9-0CE5C980B266}"/>
            </c:ext>
          </c:extLst>
        </c:ser>
        <c:dLbls>
          <c:showLegendKey val="0"/>
          <c:showVal val="0"/>
          <c:showCatName val="0"/>
          <c:showSerName val="0"/>
          <c:showPercent val="0"/>
          <c:showBubbleSize val="0"/>
        </c:dLbls>
        <c:marker val="1"/>
        <c:smooth val="0"/>
        <c:axId val="125690240"/>
        <c:axId val="125691776"/>
      </c:lineChart>
      <c:catAx>
        <c:axId val="125690240"/>
        <c:scaling>
          <c:orientation val="minMax"/>
        </c:scaling>
        <c:delete val="0"/>
        <c:axPos val="b"/>
        <c:numFmt formatCode="General" sourceLinked="1"/>
        <c:majorTickMark val="out"/>
        <c:minorTickMark val="none"/>
        <c:tickLblPos val="nextTo"/>
        <c:crossAx val="125691776"/>
        <c:crosses val="autoZero"/>
        <c:auto val="1"/>
        <c:lblAlgn val="ctr"/>
        <c:lblOffset val="100"/>
        <c:noMultiLvlLbl val="0"/>
      </c:catAx>
      <c:valAx>
        <c:axId val="125691776"/>
        <c:scaling>
          <c:orientation val="minMax"/>
        </c:scaling>
        <c:delete val="0"/>
        <c:axPos val="l"/>
        <c:majorGridlines/>
        <c:numFmt formatCode="0" sourceLinked="1"/>
        <c:majorTickMark val="out"/>
        <c:minorTickMark val="none"/>
        <c:tickLblPos val="nextTo"/>
        <c:crossAx val="125690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'27'!$K$25:$M$25</c:f>
              <c:numCache>
                <c:formatCode>0</c:formatCode>
                <c:ptCount val="3"/>
                <c:pt idx="0">
                  <c:v>0</c:v>
                </c:pt>
                <c:pt idx="1">
                  <c:v>0</c:v>
                </c:pt>
                <c:pt idx="2">
                  <c:v>0</c:v>
                </c:pt>
              </c:numCache>
            </c:numRef>
          </c:val>
          <c:extLst>
            <c:ext xmlns:c16="http://schemas.microsoft.com/office/drawing/2014/chart" uri="{C3380CC4-5D6E-409C-BE32-E72D297353CC}">
              <c16:uniqueId val="{00000000-1E6D-4620-BE43-0B085EF50EE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1E6D-4620-BE43-0B085EF50EEA}"/>
            </c:ext>
          </c:extLst>
        </c:ser>
        <c:dLbls>
          <c:showLegendKey val="0"/>
          <c:showVal val="0"/>
          <c:showCatName val="0"/>
          <c:showSerName val="0"/>
          <c:showPercent val="0"/>
          <c:showBubbleSize val="0"/>
        </c:dLbls>
        <c:gapWidth val="150"/>
        <c:axId val="137125248"/>
        <c:axId val="13713523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1E6D-4620-BE43-0B085EF50EE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'27'!$K$28:$M$28</c:f>
              <c:numCache>
                <c:formatCode>0</c:formatCode>
                <c:ptCount val="3"/>
                <c:pt idx="0">
                  <c:v>0</c:v>
                </c:pt>
                <c:pt idx="1">
                  <c:v>0</c:v>
                </c:pt>
                <c:pt idx="2">
                  <c:v>0</c:v>
                </c:pt>
              </c:numCache>
            </c:numRef>
          </c:val>
          <c:smooth val="0"/>
          <c:extLst>
            <c:ext xmlns:c16="http://schemas.microsoft.com/office/drawing/2014/chart" uri="{C3380CC4-5D6E-409C-BE32-E72D297353CC}">
              <c16:uniqueId val="{00000003-1E6D-4620-BE43-0B085EF50EEA}"/>
            </c:ext>
          </c:extLst>
        </c:ser>
        <c:dLbls>
          <c:showLegendKey val="0"/>
          <c:showVal val="0"/>
          <c:showCatName val="0"/>
          <c:showSerName val="0"/>
          <c:showPercent val="0"/>
          <c:showBubbleSize val="0"/>
        </c:dLbls>
        <c:marker val="1"/>
        <c:smooth val="0"/>
        <c:axId val="137125248"/>
        <c:axId val="137135232"/>
      </c:lineChart>
      <c:catAx>
        <c:axId val="137125248"/>
        <c:scaling>
          <c:orientation val="minMax"/>
        </c:scaling>
        <c:delete val="0"/>
        <c:axPos val="b"/>
        <c:numFmt formatCode="General" sourceLinked="1"/>
        <c:majorTickMark val="out"/>
        <c:minorTickMark val="none"/>
        <c:tickLblPos val="nextTo"/>
        <c:crossAx val="137135232"/>
        <c:crosses val="autoZero"/>
        <c:auto val="1"/>
        <c:lblAlgn val="ctr"/>
        <c:lblOffset val="100"/>
        <c:noMultiLvlLbl val="0"/>
      </c:catAx>
      <c:valAx>
        <c:axId val="137135232"/>
        <c:scaling>
          <c:orientation val="minMax"/>
        </c:scaling>
        <c:delete val="0"/>
        <c:axPos val="l"/>
        <c:majorGridlines/>
        <c:numFmt formatCode="0" sourceLinked="1"/>
        <c:majorTickMark val="out"/>
        <c:minorTickMark val="none"/>
        <c:tickLblPos val="nextTo"/>
        <c:crossAx val="1371252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'27'!$T$12:$V$12</c:f>
              <c:numCache>
                <c:formatCode>0</c:formatCode>
                <c:ptCount val="3"/>
                <c:pt idx="0">
                  <c:v>0</c:v>
                </c:pt>
                <c:pt idx="1">
                  <c:v>0</c:v>
                </c:pt>
                <c:pt idx="2">
                  <c:v>0</c:v>
                </c:pt>
              </c:numCache>
            </c:numRef>
          </c:val>
          <c:extLst>
            <c:ext xmlns:c16="http://schemas.microsoft.com/office/drawing/2014/chart" uri="{C3380CC4-5D6E-409C-BE32-E72D297353CC}">
              <c16:uniqueId val="{00000000-A8BC-4175-9169-183B9D3E8AA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'27'!$T$13:$V$13</c:f>
              <c:numCache>
                <c:formatCode>0</c:formatCode>
                <c:ptCount val="3"/>
                <c:pt idx="0">
                  <c:v>0</c:v>
                </c:pt>
                <c:pt idx="1">
                  <c:v>0</c:v>
                </c:pt>
                <c:pt idx="2">
                  <c:v>0</c:v>
                </c:pt>
              </c:numCache>
            </c:numRef>
          </c:val>
          <c:extLst>
            <c:ext xmlns:c16="http://schemas.microsoft.com/office/drawing/2014/chart" uri="{C3380CC4-5D6E-409C-BE32-E72D297353CC}">
              <c16:uniqueId val="{00000001-A8BC-4175-9169-183B9D3E8AA7}"/>
            </c:ext>
          </c:extLst>
        </c:ser>
        <c:dLbls>
          <c:showLegendKey val="0"/>
          <c:showVal val="0"/>
          <c:showCatName val="0"/>
          <c:showSerName val="0"/>
          <c:showPercent val="0"/>
          <c:showBubbleSize val="0"/>
        </c:dLbls>
        <c:gapWidth val="150"/>
        <c:axId val="137165056"/>
        <c:axId val="1371709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'27'!$T$14:$V$14</c:f>
              <c:numCache>
                <c:formatCode>0</c:formatCode>
                <c:ptCount val="3"/>
                <c:pt idx="0">
                  <c:v>0</c:v>
                </c:pt>
                <c:pt idx="1">
                  <c:v>0</c:v>
                </c:pt>
                <c:pt idx="2">
                  <c:v>0</c:v>
                </c:pt>
              </c:numCache>
            </c:numRef>
          </c:val>
          <c:smooth val="0"/>
          <c:extLst>
            <c:ext xmlns:c16="http://schemas.microsoft.com/office/drawing/2014/chart" uri="{C3380CC4-5D6E-409C-BE32-E72D297353CC}">
              <c16:uniqueId val="{00000002-A8BC-4175-9169-183B9D3E8AA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'27'!$T$15:$V$15</c:f>
              <c:numCache>
                <c:formatCode>0</c:formatCode>
                <c:ptCount val="3"/>
                <c:pt idx="0">
                  <c:v>0</c:v>
                </c:pt>
                <c:pt idx="1">
                  <c:v>0</c:v>
                </c:pt>
                <c:pt idx="2">
                  <c:v>0</c:v>
                </c:pt>
              </c:numCache>
            </c:numRef>
          </c:val>
          <c:smooth val="0"/>
          <c:extLst>
            <c:ext xmlns:c16="http://schemas.microsoft.com/office/drawing/2014/chart" uri="{C3380CC4-5D6E-409C-BE32-E72D297353CC}">
              <c16:uniqueId val="{00000003-A8BC-4175-9169-183B9D3E8AA7}"/>
            </c:ext>
          </c:extLst>
        </c:ser>
        <c:dLbls>
          <c:showLegendKey val="0"/>
          <c:showVal val="0"/>
          <c:showCatName val="0"/>
          <c:showSerName val="0"/>
          <c:showPercent val="0"/>
          <c:showBubbleSize val="0"/>
        </c:dLbls>
        <c:marker val="1"/>
        <c:smooth val="0"/>
        <c:axId val="137165056"/>
        <c:axId val="137170944"/>
      </c:lineChart>
      <c:catAx>
        <c:axId val="137165056"/>
        <c:scaling>
          <c:orientation val="minMax"/>
        </c:scaling>
        <c:delete val="0"/>
        <c:axPos val="b"/>
        <c:numFmt formatCode="General" sourceLinked="1"/>
        <c:majorTickMark val="out"/>
        <c:minorTickMark val="none"/>
        <c:tickLblPos val="nextTo"/>
        <c:crossAx val="137170944"/>
        <c:crosses val="autoZero"/>
        <c:auto val="1"/>
        <c:lblAlgn val="ctr"/>
        <c:lblOffset val="100"/>
        <c:noMultiLvlLbl val="0"/>
      </c:catAx>
      <c:valAx>
        <c:axId val="137170944"/>
        <c:scaling>
          <c:orientation val="minMax"/>
        </c:scaling>
        <c:delete val="0"/>
        <c:axPos val="l"/>
        <c:majorGridlines/>
        <c:numFmt formatCode="0" sourceLinked="1"/>
        <c:majorTickMark val="out"/>
        <c:minorTickMark val="none"/>
        <c:tickLblPos val="nextTo"/>
        <c:crossAx val="1371650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'27'!$T$38:$V$38</c:f>
              <c:numCache>
                <c:formatCode>0</c:formatCode>
                <c:ptCount val="3"/>
                <c:pt idx="0">
                  <c:v>0</c:v>
                </c:pt>
                <c:pt idx="1">
                  <c:v>0</c:v>
                </c:pt>
                <c:pt idx="2">
                  <c:v>0</c:v>
                </c:pt>
              </c:numCache>
            </c:numRef>
          </c:val>
          <c:extLst>
            <c:ext xmlns:c16="http://schemas.microsoft.com/office/drawing/2014/chart" uri="{C3380CC4-5D6E-409C-BE32-E72D297353CC}">
              <c16:uniqueId val="{00000000-3C1F-4C4F-ACBC-BF5674CC571A}"/>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3C1F-4C4F-ACBC-BF5674CC571A}"/>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3C1F-4C4F-ACBC-BF5674CC571A}"/>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3C1F-4C4F-ACBC-BF5674CC571A}"/>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B2D6-483C-AE7D-438348B1AF5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B2D6-483C-AE7D-438348B1AF5D}"/>
            </c:ext>
          </c:extLst>
        </c:ser>
        <c:dLbls>
          <c:showLegendKey val="0"/>
          <c:showVal val="0"/>
          <c:showCatName val="0"/>
          <c:showSerName val="0"/>
          <c:showPercent val="0"/>
          <c:showBubbleSize val="0"/>
        </c:dLbls>
        <c:gapWidth val="150"/>
        <c:axId val="126774272"/>
        <c:axId val="126788352"/>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B2D6-483C-AE7D-438348B1AF5D}"/>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B2D6-483C-AE7D-438348B1AF5D}"/>
            </c:ext>
          </c:extLst>
        </c:ser>
        <c:dLbls>
          <c:showLegendKey val="0"/>
          <c:showVal val="0"/>
          <c:showCatName val="0"/>
          <c:showSerName val="0"/>
          <c:showPercent val="0"/>
          <c:showBubbleSize val="0"/>
        </c:dLbls>
        <c:marker val="1"/>
        <c:smooth val="0"/>
        <c:axId val="126774272"/>
        <c:axId val="126788352"/>
      </c:lineChart>
      <c:catAx>
        <c:axId val="126774272"/>
        <c:scaling>
          <c:orientation val="minMax"/>
        </c:scaling>
        <c:delete val="0"/>
        <c:axPos val="b"/>
        <c:numFmt formatCode="General" sourceLinked="1"/>
        <c:majorTickMark val="out"/>
        <c:minorTickMark val="none"/>
        <c:tickLblPos val="nextTo"/>
        <c:crossAx val="126788352"/>
        <c:crosses val="autoZero"/>
        <c:auto val="1"/>
        <c:lblAlgn val="ctr"/>
        <c:lblOffset val="100"/>
        <c:noMultiLvlLbl val="0"/>
      </c:catAx>
      <c:valAx>
        <c:axId val="126788352"/>
        <c:scaling>
          <c:orientation val="minMax"/>
        </c:scaling>
        <c:delete val="0"/>
        <c:axPos val="l"/>
        <c:majorGridlines/>
        <c:numFmt formatCode="0.0" sourceLinked="1"/>
        <c:majorTickMark val="out"/>
        <c:minorTickMark val="none"/>
        <c:tickLblPos val="nextTo"/>
        <c:crossAx val="1267742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E6E-4F50-994A-992CB312D8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E6E-4F50-994A-992CB312D8B4}"/>
            </c:ext>
          </c:extLst>
        </c:ser>
        <c:dLbls>
          <c:showLegendKey val="0"/>
          <c:showVal val="0"/>
          <c:showCatName val="0"/>
          <c:showSerName val="0"/>
          <c:showPercent val="0"/>
          <c:showBubbleSize val="0"/>
        </c:dLbls>
        <c:gapWidth val="150"/>
        <c:axId val="126810368"/>
        <c:axId val="126824448"/>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CE6E-4F50-994A-992CB312D8B4}"/>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E6E-4F50-994A-992CB312D8B4}"/>
            </c:ext>
          </c:extLst>
        </c:ser>
        <c:dLbls>
          <c:showLegendKey val="0"/>
          <c:showVal val="0"/>
          <c:showCatName val="0"/>
          <c:showSerName val="0"/>
          <c:showPercent val="0"/>
          <c:showBubbleSize val="0"/>
        </c:dLbls>
        <c:marker val="1"/>
        <c:smooth val="0"/>
        <c:axId val="126810368"/>
        <c:axId val="126824448"/>
      </c:lineChart>
      <c:catAx>
        <c:axId val="126810368"/>
        <c:scaling>
          <c:orientation val="minMax"/>
        </c:scaling>
        <c:delete val="0"/>
        <c:axPos val="b"/>
        <c:numFmt formatCode="General" sourceLinked="1"/>
        <c:majorTickMark val="out"/>
        <c:minorTickMark val="none"/>
        <c:tickLblPos val="nextTo"/>
        <c:crossAx val="126824448"/>
        <c:crosses val="autoZero"/>
        <c:auto val="1"/>
        <c:lblAlgn val="ctr"/>
        <c:lblOffset val="100"/>
        <c:noMultiLvlLbl val="0"/>
      </c:catAx>
      <c:valAx>
        <c:axId val="126824448"/>
        <c:scaling>
          <c:orientation val="minMax"/>
          <c:max val="70"/>
          <c:min val="10"/>
        </c:scaling>
        <c:delete val="0"/>
        <c:axPos val="l"/>
        <c:majorGridlines/>
        <c:numFmt formatCode="0" sourceLinked="1"/>
        <c:majorTickMark val="out"/>
        <c:minorTickMark val="none"/>
        <c:tickLblPos val="nextTo"/>
        <c:crossAx val="1268103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C5B-4D62-B1A1-6F2D8090B6E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C5B-4D62-B1A1-6F2D8090B6E1}"/>
            </c:ext>
          </c:extLst>
        </c:ser>
        <c:dLbls>
          <c:showLegendKey val="0"/>
          <c:showVal val="0"/>
          <c:showCatName val="0"/>
          <c:showSerName val="0"/>
          <c:showPercent val="0"/>
          <c:showBubbleSize val="0"/>
        </c:dLbls>
        <c:gapWidth val="150"/>
        <c:axId val="126866944"/>
        <c:axId val="126868480"/>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C5B-4D62-B1A1-6F2D8090B6E1}"/>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C5B-4D62-B1A1-6F2D8090B6E1}"/>
            </c:ext>
          </c:extLst>
        </c:ser>
        <c:dLbls>
          <c:showLegendKey val="0"/>
          <c:showVal val="0"/>
          <c:showCatName val="0"/>
          <c:showSerName val="0"/>
          <c:showPercent val="0"/>
          <c:showBubbleSize val="0"/>
        </c:dLbls>
        <c:marker val="1"/>
        <c:smooth val="0"/>
        <c:axId val="126866944"/>
        <c:axId val="126868480"/>
      </c:lineChart>
      <c:catAx>
        <c:axId val="126866944"/>
        <c:scaling>
          <c:orientation val="minMax"/>
        </c:scaling>
        <c:delete val="0"/>
        <c:axPos val="b"/>
        <c:numFmt formatCode="General" sourceLinked="1"/>
        <c:majorTickMark val="out"/>
        <c:minorTickMark val="none"/>
        <c:tickLblPos val="nextTo"/>
        <c:crossAx val="126868480"/>
        <c:crosses val="autoZero"/>
        <c:auto val="1"/>
        <c:lblAlgn val="ctr"/>
        <c:lblOffset val="100"/>
        <c:noMultiLvlLbl val="0"/>
      </c:catAx>
      <c:valAx>
        <c:axId val="126868480"/>
        <c:scaling>
          <c:orientation val="minMax"/>
          <c:max val="1"/>
        </c:scaling>
        <c:delete val="0"/>
        <c:axPos val="l"/>
        <c:majorGridlines/>
        <c:numFmt formatCode="0.0%" sourceLinked="1"/>
        <c:majorTickMark val="out"/>
        <c:minorTickMark val="none"/>
        <c:tickLblPos val="nextTo"/>
        <c:crossAx val="1268669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'28'!$A$35:$H$35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969-4463-9028-764BF86D146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'28'!$A$40:$H$40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969-4463-9028-764BF86D146C}"/>
            </c:ext>
          </c:extLst>
        </c:ser>
        <c:dLbls>
          <c:showLegendKey val="0"/>
          <c:showVal val="0"/>
          <c:showCatName val="0"/>
          <c:showSerName val="0"/>
          <c:showPercent val="0"/>
          <c:showBubbleSize val="0"/>
        </c:dLbls>
        <c:gapWidth val="150"/>
        <c:axId val="126972672"/>
        <c:axId val="126974208"/>
      </c:barChart>
      <c:lineChart>
        <c:grouping val="standard"/>
        <c:varyColors val="0"/>
        <c:ser>
          <c:idx val="2"/>
          <c:order val="2"/>
          <c:spPr>
            <a:ln w="22225">
              <a:solidFill>
                <a:srgbClr val="FF0000"/>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969-4463-9028-764BF86D146C}"/>
            </c:ext>
          </c:extLst>
        </c:ser>
        <c:ser>
          <c:idx val="3"/>
          <c:order val="3"/>
          <c:spPr>
            <a:ln w="22225">
              <a:solidFill>
                <a:schemeClr val="tx2">
                  <a:lumMod val="75000"/>
                </a:schemeClr>
              </a:solidFill>
              <a:prstDash val="dash"/>
            </a:ln>
          </c:spPr>
          <c:marker>
            <c:symbol val="none"/>
          </c:marker>
          <c:cat>
            <c:strRef>
              <c:f>'28'!$A$8:$H$8</c:f>
              <c:strCache>
                <c:ptCount val="8"/>
                <c:pt idx="0">
                  <c:v>Aug</c:v>
                </c:pt>
                <c:pt idx="1">
                  <c:v>Sep</c:v>
                </c:pt>
                <c:pt idx="2">
                  <c:v>Oct</c:v>
                </c:pt>
                <c:pt idx="3">
                  <c:v>Nov</c:v>
                </c:pt>
                <c:pt idx="4">
                  <c:v>Jan</c:v>
                </c:pt>
                <c:pt idx="5">
                  <c:v>Feb</c:v>
                </c:pt>
                <c:pt idx="6">
                  <c:v>Mar</c:v>
                </c:pt>
                <c:pt idx="7">
                  <c:v>Apr</c:v>
                </c:pt>
              </c:strCache>
            </c:strRef>
          </c:cat>
          <c:val>
            <c:numRef>
              <c:f>'28'!$A$37:$H$37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969-4463-9028-764BF86D146C}"/>
            </c:ext>
          </c:extLst>
        </c:ser>
        <c:dLbls>
          <c:showLegendKey val="0"/>
          <c:showVal val="0"/>
          <c:showCatName val="0"/>
          <c:showSerName val="0"/>
          <c:showPercent val="0"/>
          <c:showBubbleSize val="0"/>
        </c:dLbls>
        <c:marker val="1"/>
        <c:smooth val="0"/>
        <c:axId val="126972672"/>
        <c:axId val="126974208"/>
      </c:lineChart>
      <c:catAx>
        <c:axId val="126972672"/>
        <c:scaling>
          <c:orientation val="minMax"/>
        </c:scaling>
        <c:delete val="0"/>
        <c:axPos val="b"/>
        <c:numFmt formatCode="General" sourceLinked="1"/>
        <c:majorTickMark val="out"/>
        <c:minorTickMark val="none"/>
        <c:tickLblPos val="nextTo"/>
        <c:crossAx val="126974208"/>
        <c:crosses val="autoZero"/>
        <c:auto val="1"/>
        <c:lblAlgn val="ctr"/>
        <c:lblOffset val="100"/>
        <c:noMultiLvlLbl val="0"/>
      </c:catAx>
      <c:valAx>
        <c:axId val="126974208"/>
        <c:scaling>
          <c:orientation val="minMax"/>
          <c:max val="1"/>
        </c:scaling>
        <c:delete val="0"/>
        <c:axPos val="l"/>
        <c:majorGridlines/>
        <c:numFmt formatCode="0.0%" sourceLinked="1"/>
        <c:majorTickMark val="out"/>
        <c:minorTickMark val="none"/>
        <c:tickLblPos val="nextTo"/>
        <c:crossAx val="1269726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'28'!$J$34:$P$34</c:f>
              <c:strCache>
                <c:ptCount val="7"/>
                <c:pt idx="0">
                  <c:v>GP 1</c:v>
                </c:pt>
                <c:pt idx="1">
                  <c:v>GP 2</c:v>
                </c:pt>
                <c:pt idx="2">
                  <c:v>GP 3</c:v>
                </c:pt>
                <c:pt idx="3">
                  <c:v>GP 4</c:v>
                </c:pt>
                <c:pt idx="4">
                  <c:v>GP 5</c:v>
                </c:pt>
                <c:pt idx="5">
                  <c:v>GP 6</c:v>
                </c:pt>
                <c:pt idx="6">
                  <c:v>AVE</c:v>
                </c:pt>
              </c:strCache>
            </c:strRef>
          </c:cat>
          <c:val>
            <c:numRef>
              <c:f>'28'!$J$35:$P$35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48D-4002-8307-75B1BA53F1F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'28'!$J$34:$P$34</c:f>
              <c:strCache>
                <c:ptCount val="7"/>
                <c:pt idx="0">
                  <c:v>GP 1</c:v>
                </c:pt>
                <c:pt idx="1">
                  <c:v>GP 2</c:v>
                </c:pt>
                <c:pt idx="2">
                  <c:v>GP 3</c:v>
                </c:pt>
                <c:pt idx="3">
                  <c:v>GP 4</c:v>
                </c:pt>
                <c:pt idx="4">
                  <c:v>GP 5</c:v>
                </c:pt>
                <c:pt idx="5">
                  <c:v>GP 6</c:v>
                </c:pt>
                <c:pt idx="6">
                  <c:v>AVE</c:v>
                </c:pt>
              </c:strCache>
            </c:strRef>
          </c:cat>
          <c:val>
            <c:numRef>
              <c:f>'28'!$J$40:$P$40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D48D-4002-8307-75B1BA53F1F9}"/>
            </c:ext>
          </c:extLst>
        </c:ser>
        <c:dLbls>
          <c:showLegendKey val="0"/>
          <c:showVal val="0"/>
          <c:showCatName val="0"/>
          <c:showSerName val="0"/>
          <c:showPercent val="0"/>
          <c:showBubbleSize val="0"/>
        </c:dLbls>
        <c:gapWidth val="150"/>
        <c:axId val="127012864"/>
        <c:axId val="127014400"/>
      </c:barChart>
      <c:lineChart>
        <c:grouping val="standard"/>
        <c:varyColors val="0"/>
        <c:ser>
          <c:idx val="2"/>
          <c:order val="2"/>
          <c:spPr>
            <a:ln w="22225">
              <a:solidFill>
                <a:srgbClr val="FF0000"/>
              </a:solidFill>
              <a:prstDash val="dash"/>
            </a:ln>
          </c:spPr>
          <c:marker>
            <c:symbol val="none"/>
          </c:marker>
          <c:cat>
            <c:strRef>
              <c:f>'28'!$J$34:$P$34</c:f>
              <c:strCache>
                <c:ptCount val="7"/>
                <c:pt idx="0">
                  <c:v>GP 1</c:v>
                </c:pt>
                <c:pt idx="1">
                  <c:v>GP 2</c:v>
                </c:pt>
                <c:pt idx="2">
                  <c:v>GP 3</c:v>
                </c:pt>
                <c:pt idx="3">
                  <c:v>GP 4</c:v>
                </c:pt>
                <c:pt idx="4">
                  <c:v>GP 5</c:v>
                </c:pt>
                <c:pt idx="5">
                  <c:v>GP 6</c:v>
                </c:pt>
                <c:pt idx="6">
                  <c:v>AVE</c:v>
                </c:pt>
              </c:strCache>
            </c:strRef>
          </c:cat>
          <c:val>
            <c:numRef>
              <c:f>'28'!$J$38:$P$38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D48D-4002-8307-75B1BA53F1F9}"/>
            </c:ext>
          </c:extLst>
        </c:ser>
        <c:ser>
          <c:idx val="3"/>
          <c:order val="3"/>
          <c:spPr>
            <a:ln w="22225">
              <a:solidFill>
                <a:schemeClr val="tx2">
                  <a:lumMod val="75000"/>
                </a:schemeClr>
              </a:solidFill>
              <a:prstDash val="dash"/>
            </a:ln>
          </c:spPr>
          <c:marker>
            <c:symbol val="none"/>
          </c:marker>
          <c:cat>
            <c:strRef>
              <c:f>'28'!$J$34:$P$34</c:f>
              <c:strCache>
                <c:ptCount val="7"/>
                <c:pt idx="0">
                  <c:v>GP 1</c:v>
                </c:pt>
                <c:pt idx="1">
                  <c:v>GP 2</c:v>
                </c:pt>
                <c:pt idx="2">
                  <c:v>GP 3</c:v>
                </c:pt>
                <c:pt idx="3">
                  <c:v>GP 4</c:v>
                </c:pt>
                <c:pt idx="4">
                  <c:v>GP 5</c:v>
                </c:pt>
                <c:pt idx="5">
                  <c:v>GP 6</c:v>
                </c:pt>
                <c:pt idx="6">
                  <c:v>AVE</c:v>
                </c:pt>
              </c:strCache>
            </c:strRef>
          </c:cat>
          <c:val>
            <c:numRef>
              <c:f>'28'!$J$37:$P$37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D48D-4002-8307-75B1BA53F1F9}"/>
            </c:ext>
          </c:extLst>
        </c:ser>
        <c:dLbls>
          <c:showLegendKey val="0"/>
          <c:showVal val="0"/>
          <c:showCatName val="0"/>
          <c:showSerName val="0"/>
          <c:showPercent val="0"/>
          <c:showBubbleSize val="0"/>
        </c:dLbls>
        <c:marker val="1"/>
        <c:smooth val="0"/>
        <c:axId val="127012864"/>
        <c:axId val="127014400"/>
      </c:lineChart>
      <c:catAx>
        <c:axId val="127012864"/>
        <c:scaling>
          <c:orientation val="minMax"/>
        </c:scaling>
        <c:delete val="0"/>
        <c:axPos val="b"/>
        <c:numFmt formatCode="General" sourceLinked="1"/>
        <c:majorTickMark val="out"/>
        <c:minorTickMark val="none"/>
        <c:tickLblPos val="nextTo"/>
        <c:crossAx val="127014400"/>
        <c:crosses val="autoZero"/>
        <c:auto val="1"/>
        <c:lblAlgn val="ctr"/>
        <c:lblOffset val="100"/>
        <c:noMultiLvlLbl val="0"/>
      </c:catAx>
      <c:valAx>
        <c:axId val="127014400"/>
        <c:scaling>
          <c:orientation val="minMax"/>
          <c:max val="1"/>
          <c:min val="0.4"/>
        </c:scaling>
        <c:delete val="0"/>
        <c:axPos val="l"/>
        <c:majorGridlines/>
        <c:numFmt formatCode="0%" sourceLinked="1"/>
        <c:majorTickMark val="out"/>
        <c:minorTickMark val="none"/>
        <c:tickLblPos val="nextTo"/>
        <c:crossAx val="1270128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'28'!$B$25:$D$25</c:f>
              <c:numCache>
                <c:formatCode>0</c:formatCode>
                <c:ptCount val="3"/>
                <c:pt idx="0">
                  <c:v>0</c:v>
                </c:pt>
                <c:pt idx="1">
                  <c:v>0</c:v>
                </c:pt>
                <c:pt idx="2">
                  <c:v>0</c:v>
                </c:pt>
              </c:numCache>
            </c:numRef>
          </c:val>
          <c:extLst>
            <c:ext xmlns:c16="http://schemas.microsoft.com/office/drawing/2014/chart" uri="{C3380CC4-5D6E-409C-BE32-E72D297353CC}">
              <c16:uniqueId val="{00000000-FFA9-4C87-97D1-5EA1E4278606}"/>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'28'!$B$26:$D$26</c:f>
              <c:numCache>
                <c:formatCode>0</c:formatCode>
                <c:ptCount val="3"/>
                <c:pt idx="0">
                  <c:v>0</c:v>
                </c:pt>
                <c:pt idx="1">
                  <c:v>0</c:v>
                </c:pt>
                <c:pt idx="2">
                  <c:v>0</c:v>
                </c:pt>
              </c:numCache>
            </c:numRef>
          </c:val>
          <c:extLst>
            <c:ext xmlns:c16="http://schemas.microsoft.com/office/drawing/2014/chart" uri="{C3380CC4-5D6E-409C-BE32-E72D297353CC}">
              <c16:uniqueId val="{00000001-FFA9-4C87-97D1-5EA1E4278606}"/>
            </c:ext>
          </c:extLst>
        </c:ser>
        <c:dLbls>
          <c:showLegendKey val="0"/>
          <c:showVal val="0"/>
          <c:showCatName val="0"/>
          <c:showSerName val="0"/>
          <c:showPercent val="0"/>
          <c:showBubbleSize val="0"/>
        </c:dLbls>
        <c:gapWidth val="150"/>
        <c:axId val="127044608"/>
        <c:axId val="127058688"/>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'28'!$B$27:$D$27</c:f>
              <c:numCache>
                <c:formatCode>0</c:formatCode>
                <c:ptCount val="3"/>
                <c:pt idx="0">
                  <c:v>0</c:v>
                </c:pt>
                <c:pt idx="1">
                  <c:v>0</c:v>
                </c:pt>
                <c:pt idx="2">
                  <c:v>0</c:v>
                </c:pt>
              </c:numCache>
            </c:numRef>
          </c:val>
          <c:smooth val="0"/>
          <c:extLst>
            <c:ext xmlns:c16="http://schemas.microsoft.com/office/drawing/2014/chart" uri="{C3380CC4-5D6E-409C-BE32-E72D297353CC}">
              <c16:uniqueId val="{00000002-FFA9-4C87-97D1-5EA1E4278606}"/>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'28'!$B$28:$D$28</c:f>
              <c:numCache>
                <c:formatCode>0</c:formatCode>
                <c:ptCount val="3"/>
                <c:pt idx="0">
                  <c:v>0</c:v>
                </c:pt>
                <c:pt idx="1">
                  <c:v>0</c:v>
                </c:pt>
                <c:pt idx="2">
                  <c:v>0</c:v>
                </c:pt>
              </c:numCache>
            </c:numRef>
          </c:val>
          <c:smooth val="0"/>
          <c:extLst>
            <c:ext xmlns:c16="http://schemas.microsoft.com/office/drawing/2014/chart" uri="{C3380CC4-5D6E-409C-BE32-E72D297353CC}">
              <c16:uniqueId val="{00000003-FFA9-4C87-97D1-5EA1E4278606}"/>
            </c:ext>
          </c:extLst>
        </c:ser>
        <c:dLbls>
          <c:showLegendKey val="0"/>
          <c:showVal val="0"/>
          <c:showCatName val="0"/>
          <c:showSerName val="0"/>
          <c:showPercent val="0"/>
          <c:showBubbleSize val="0"/>
        </c:dLbls>
        <c:marker val="1"/>
        <c:smooth val="0"/>
        <c:axId val="127044608"/>
        <c:axId val="127058688"/>
      </c:lineChart>
      <c:catAx>
        <c:axId val="127044608"/>
        <c:scaling>
          <c:orientation val="minMax"/>
        </c:scaling>
        <c:delete val="0"/>
        <c:axPos val="b"/>
        <c:numFmt formatCode="General" sourceLinked="1"/>
        <c:majorTickMark val="out"/>
        <c:minorTickMark val="none"/>
        <c:tickLblPos val="nextTo"/>
        <c:crossAx val="127058688"/>
        <c:crosses val="autoZero"/>
        <c:auto val="1"/>
        <c:lblAlgn val="ctr"/>
        <c:lblOffset val="100"/>
        <c:noMultiLvlLbl val="0"/>
      </c:catAx>
      <c:valAx>
        <c:axId val="127058688"/>
        <c:scaling>
          <c:orientation val="minMax"/>
        </c:scaling>
        <c:delete val="0"/>
        <c:axPos val="l"/>
        <c:majorGridlines/>
        <c:numFmt formatCode="0" sourceLinked="1"/>
        <c:majorTickMark val="out"/>
        <c:minorTickMark val="none"/>
        <c:tickLblPos val="nextTo"/>
        <c:crossAx val="1270446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'28'!$K$25:$M$25</c:f>
              <c:numCache>
                <c:formatCode>0</c:formatCode>
                <c:ptCount val="3"/>
                <c:pt idx="0">
                  <c:v>0</c:v>
                </c:pt>
                <c:pt idx="1">
                  <c:v>0</c:v>
                </c:pt>
                <c:pt idx="2">
                  <c:v>0</c:v>
                </c:pt>
              </c:numCache>
            </c:numRef>
          </c:val>
          <c:extLst>
            <c:ext xmlns:c16="http://schemas.microsoft.com/office/drawing/2014/chart" uri="{C3380CC4-5D6E-409C-BE32-E72D297353CC}">
              <c16:uniqueId val="{00000000-FD03-4621-B8C6-C1075BC2B7E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FD03-4621-B8C6-C1075BC2B7E9}"/>
            </c:ext>
          </c:extLst>
        </c:ser>
        <c:dLbls>
          <c:showLegendKey val="0"/>
          <c:showVal val="0"/>
          <c:showCatName val="0"/>
          <c:showSerName val="0"/>
          <c:showPercent val="0"/>
          <c:showBubbleSize val="0"/>
        </c:dLbls>
        <c:gapWidth val="150"/>
        <c:axId val="127092992"/>
        <c:axId val="12710707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FD03-4621-B8C6-C1075BC2B7E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'28'!$K$28:$M$28</c:f>
              <c:numCache>
                <c:formatCode>0</c:formatCode>
                <c:ptCount val="3"/>
                <c:pt idx="0">
                  <c:v>0</c:v>
                </c:pt>
                <c:pt idx="1">
                  <c:v>0</c:v>
                </c:pt>
                <c:pt idx="2">
                  <c:v>0</c:v>
                </c:pt>
              </c:numCache>
            </c:numRef>
          </c:val>
          <c:smooth val="0"/>
          <c:extLst>
            <c:ext xmlns:c16="http://schemas.microsoft.com/office/drawing/2014/chart" uri="{C3380CC4-5D6E-409C-BE32-E72D297353CC}">
              <c16:uniqueId val="{00000003-FD03-4621-B8C6-C1075BC2B7E9}"/>
            </c:ext>
          </c:extLst>
        </c:ser>
        <c:dLbls>
          <c:showLegendKey val="0"/>
          <c:showVal val="0"/>
          <c:showCatName val="0"/>
          <c:showSerName val="0"/>
          <c:showPercent val="0"/>
          <c:showBubbleSize val="0"/>
        </c:dLbls>
        <c:marker val="1"/>
        <c:smooth val="0"/>
        <c:axId val="127092992"/>
        <c:axId val="127107072"/>
      </c:lineChart>
      <c:catAx>
        <c:axId val="127092992"/>
        <c:scaling>
          <c:orientation val="minMax"/>
        </c:scaling>
        <c:delete val="0"/>
        <c:axPos val="b"/>
        <c:numFmt formatCode="General" sourceLinked="1"/>
        <c:majorTickMark val="out"/>
        <c:minorTickMark val="none"/>
        <c:tickLblPos val="nextTo"/>
        <c:crossAx val="127107072"/>
        <c:crosses val="autoZero"/>
        <c:auto val="1"/>
        <c:lblAlgn val="ctr"/>
        <c:lblOffset val="100"/>
        <c:noMultiLvlLbl val="0"/>
      </c:catAx>
      <c:valAx>
        <c:axId val="127107072"/>
        <c:scaling>
          <c:orientation val="minMax"/>
        </c:scaling>
        <c:delete val="0"/>
        <c:axPos val="l"/>
        <c:majorGridlines/>
        <c:numFmt formatCode="0" sourceLinked="1"/>
        <c:majorTickMark val="out"/>
        <c:minorTickMark val="none"/>
        <c:tickLblPos val="nextTo"/>
        <c:crossAx val="1270929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'28'!$T$12:$V$12</c:f>
              <c:numCache>
                <c:formatCode>0</c:formatCode>
                <c:ptCount val="3"/>
                <c:pt idx="0">
                  <c:v>0</c:v>
                </c:pt>
                <c:pt idx="1">
                  <c:v>0</c:v>
                </c:pt>
                <c:pt idx="2">
                  <c:v>0</c:v>
                </c:pt>
              </c:numCache>
            </c:numRef>
          </c:val>
          <c:extLst>
            <c:ext xmlns:c16="http://schemas.microsoft.com/office/drawing/2014/chart" uri="{C3380CC4-5D6E-409C-BE32-E72D297353CC}">
              <c16:uniqueId val="{00000000-5918-4DE2-9490-55581FE7C83A}"/>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'28'!$T$13:$V$13</c:f>
              <c:numCache>
                <c:formatCode>0</c:formatCode>
                <c:ptCount val="3"/>
                <c:pt idx="0">
                  <c:v>0</c:v>
                </c:pt>
                <c:pt idx="1">
                  <c:v>0</c:v>
                </c:pt>
                <c:pt idx="2">
                  <c:v>0</c:v>
                </c:pt>
              </c:numCache>
            </c:numRef>
          </c:val>
          <c:extLst>
            <c:ext xmlns:c16="http://schemas.microsoft.com/office/drawing/2014/chart" uri="{C3380CC4-5D6E-409C-BE32-E72D297353CC}">
              <c16:uniqueId val="{00000001-5918-4DE2-9490-55581FE7C83A}"/>
            </c:ext>
          </c:extLst>
        </c:ser>
        <c:dLbls>
          <c:showLegendKey val="0"/>
          <c:showVal val="0"/>
          <c:showCatName val="0"/>
          <c:showSerName val="0"/>
          <c:showPercent val="0"/>
          <c:showBubbleSize val="0"/>
        </c:dLbls>
        <c:gapWidth val="150"/>
        <c:axId val="127137280"/>
        <c:axId val="12713881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'28'!$T$14:$V$14</c:f>
              <c:numCache>
                <c:formatCode>0</c:formatCode>
                <c:ptCount val="3"/>
                <c:pt idx="0">
                  <c:v>0</c:v>
                </c:pt>
                <c:pt idx="1">
                  <c:v>0</c:v>
                </c:pt>
                <c:pt idx="2">
                  <c:v>0</c:v>
                </c:pt>
              </c:numCache>
            </c:numRef>
          </c:val>
          <c:smooth val="0"/>
          <c:extLst>
            <c:ext xmlns:c16="http://schemas.microsoft.com/office/drawing/2014/chart" uri="{C3380CC4-5D6E-409C-BE32-E72D297353CC}">
              <c16:uniqueId val="{00000002-5918-4DE2-9490-55581FE7C83A}"/>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'28'!$T$15:$V$15</c:f>
              <c:numCache>
                <c:formatCode>0</c:formatCode>
                <c:ptCount val="3"/>
                <c:pt idx="0">
                  <c:v>0</c:v>
                </c:pt>
                <c:pt idx="1">
                  <c:v>0</c:v>
                </c:pt>
                <c:pt idx="2">
                  <c:v>0</c:v>
                </c:pt>
              </c:numCache>
            </c:numRef>
          </c:val>
          <c:smooth val="0"/>
          <c:extLst>
            <c:ext xmlns:c16="http://schemas.microsoft.com/office/drawing/2014/chart" uri="{C3380CC4-5D6E-409C-BE32-E72D297353CC}">
              <c16:uniqueId val="{00000003-5918-4DE2-9490-55581FE7C83A}"/>
            </c:ext>
          </c:extLst>
        </c:ser>
        <c:dLbls>
          <c:showLegendKey val="0"/>
          <c:showVal val="0"/>
          <c:showCatName val="0"/>
          <c:showSerName val="0"/>
          <c:showPercent val="0"/>
          <c:showBubbleSize val="0"/>
        </c:dLbls>
        <c:marker val="1"/>
        <c:smooth val="0"/>
        <c:axId val="127137280"/>
        <c:axId val="127138816"/>
      </c:lineChart>
      <c:catAx>
        <c:axId val="127137280"/>
        <c:scaling>
          <c:orientation val="minMax"/>
        </c:scaling>
        <c:delete val="0"/>
        <c:axPos val="b"/>
        <c:numFmt formatCode="General" sourceLinked="1"/>
        <c:majorTickMark val="out"/>
        <c:minorTickMark val="none"/>
        <c:tickLblPos val="nextTo"/>
        <c:crossAx val="127138816"/>
        <c:crosses val="autoZero"/>
        <c:auto val="1"/>
        <c:lblAlgn val="ctr"/>
        <c:lblOffset val="100"/>
        <c:noMultiLvlLbl val="0"/>
      </c:catAx>
      <c:valAx>
        <c:axId val="127138816"/>
        <c:scaling>
          <c:orientation val="minMax"/>
        </c:scaling>
        <c:delete val="0"/>
        <c:axPos val="l"/>
        <c:majorGridlines/>
        <c:numFmt formatCode="0" sourceLinked="1"/>
        <c:majorTickMark val="out"/>
        <c:minorTickMark val="none"/>
        <c:tickLblPos val="nextTo"/>
        <c:crossAx val="1271372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'28'!$T$38:$V$38</c:f>
              <c:numCache>
                <c:formatCode>0</c:formatCode>
                <c:ptCount val="3"/>
                <c:pt idx="0">
                  <c:v>0</c:v>
                </c:pt>
                <c:pt idx="1">
                  <c:v>0</c:v>
                </c:pt>
                <c:pt idx="2">
                  <c:v>0</c:v>
                </c:pt>
              </c:numCache>
            </c:numRef>
          </c:val>
          <c:extLst>
            <c:ext xmlns:c16="http://schemas.microsoft.com/office/drawing/2014/chart" uri="{C3380CC4-5D6E-409C-BE32-E72D297353CC}">
              <c16:uniqueId val="{00000000-1AC2-4D89-B680-E688D2BD822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AC2-4D89-B680-E688D2BD822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AC2-4D89-B680-E688D2BD8224}"/>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AC2-4D89-B680-E688D2BD822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0CA-47B5-9A03-1FC8BDBBDAB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E0CA-47B5-9A03-1FC8BDBBDAB2}"/>
            </c:ext>
          </c:extLst>
        </c:ser>
        <c:dLbls>
          <c:showLegendKey val="0"/>
          <c:showVal val="0"/>
          <c:showCatName val="0"/>
          <c:showSerName val="0"/>
          <c:showPercent val="0"/>
          <c:showBubbleSize val="0"/>
        </c:dLbls>
        <c:gapWidth val="150"/>
        <c:axId val="127371520"/>
        <c:axId val="127397888"/>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E0CA-47B5-9A03-1FC8BDBBDAB2}"/>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E0CA-47B5-9A03-1FC8BDBBDAB2}"/>
            </c:ext>
          </c:extLst>
        </c:ser>
        <c:dLbls>
          <c:showLegendKey val="0"/>
          <c:showVal val="0"/>
          <c:showCatName val="0"/>
          <c:showSerName val="0"/>
          <c:showPercent val="0"/>
          <c:showBubbleSize val="0"/>
        </c:dLbls>
        <c:marker val="1"/>
        <c:smooth val="0"/>
        <c:axId val="127371520"/>
        <c:axId val="127397888"/>
      </c:lineChart>
      <c:catAx>
        <c:axId val="127371520"/>
        <c:scaling>
          <c:orientation val="minMax"/>
        </c:scaling>
        <c:delete val="0"/>
        <c:axPos val="b"/>
        <c:numFmt formatCode="General" sourceLinked="1"/>
        <c:majorTickMark val="out"/>
        <c:minorTickMark val="none"/>
        <c:tickLblPos val="nextTo"/>
        <c:crossAx val="127397888"/>
        <c:crosses val="autoZero"/>
        <c:auto val="1"/>
        <c:lblAlgn val="ctr"/>
        <c:lblOffset val="100"/>
        <c:noMultiLvlLbl val="0"/>
      </c:catAx>
      <c:valAx>
        <c:axId val="127397888"/>
        <c:scaling>
          <c:orientation val="minMax"/>
        </c:scaling>
        <c:delete val="0"/>
        <c:axPos val="l"/>
        <c:majorGridlines/>
        <c:numFmt formatCode="0.0" sourceLinked="1"/>
        <c:majorTickMark val="out"/>
        <c:minorTickMark val="none"/>
        <c:tickLblPos val="nextTo"/>
        <c:crossAx val="12737152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45B-4E41-AC4C-20706FF3158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45B-4E41-AC4C-20706FF31582}"/>
            </c:ext>
          </c:extLst>
        </c:ser>
        <c:dLbls>
          <c:showLegendKey val="0"/>
          <c:showVal val="0"/>
          <c:showCatName val="0"/>
          <c:showSerName val="0"/>
          <c:showPercent val="0"/>
          <c:showBubbleSize val="0"/>
        </c:dLbls>
        <c:gapWidth val="150"/>
        <c:axId val="127235584"/>
        <c:axId val="127237120"/>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45B-4E41-AC4C-20706FF31582}"/>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45B-4E41-AC4C-20706FF31582}"/>
            </c:ext>
          </c:extLst>
        </c:ser>
        <c:dLbls>
          <c:showLegendKey val="0"/>
          <c:showVal val="0"/>
          <c:showCatName val="0"/>
          <c:showSerName val="0"/>
          <c:showPercent val="0"/>
          <c:showBubbleSize val="0"/>
        </c:dLbls>
        <c:marker val="1"/>
        <c:smooth val="0"/>
        <c:axId val="127235584"/>
        <c:axId val="127237120"/>
      </c:lineChart>
      <c:catAx>
        <c:axId val="127235584"/>
        <c:scaling>
          <c:orientation val="minMax"/>
        </c:scaling>
        <c:delete val="0"/>
        <c:axPos val="b"/>
        <c:numFmt formatCode="General" sourceLinked="1"/>
        <c:majorTickMark val="out"/>
        <c:minorTickMark val="none"/>
        <c:tickLblPos val="nextTo"/>
        <c:crossAx val="127237120"/>
        <c:crosses val="autoZero"/>
        <c:auto val="1"/>
        <c:lblAlgn val="ctr"/>
        <c:lblOffset val="100"/>
        <c:noMultiLvlLbl val="0"/>
      </c:catAx>
      <c:valAx>
        <c:axId val="127237120"/>
        <c:scaling>
          <c:orientation val="minMax"/>
          <c:max val="70"/>
          <c:min val="10"/>
        </c:scaling>
        <c:delete val="0"/>
        <c:axPos val="l"/>
        <c:majorGridlines/>
        <c:numFmt formatCode="0" sourceLinked="1"/>
        <c:majorTickMark val="out"/>
        <c:minorTickMark val="none"/>
        <c:tickLblPos val="nextTo"/>
        <c:crossAx val="1272355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7820-4ED8-8F06-4D79C5274FD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7820-4ED8-8F06-4D79C5274FD4}"/>
            </c:ext>
          </c:extLst>
        </c:ser>
        <c:dLbls>
          <c:showLegendKey val="0"/>
          <c:showVal val="0"/>
          <c:showCatName val="0"/>
          <c:showSerName val="0"/>
          <c:showPercent val="0"/>
          <c:showBubbleSize val="0"/>
        </c:dLbls>
        <c:gapWidth val="150"/>
        <c:axId val="127419136"/>
        <c:axId val="127420672"/>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7820-4ED8-8F06-4D79C5274FD4}"/>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7820-4ED8-8F06-4D79C5274FD4}"/>
            </c:ext>
          </c:extLst>
        </c:ser>
        <c:dLbls>
          <c:showLegendKey val="0"/>
          <c:showVal val="0"/>
          <c:showCatName val="0"/>
          <c:showSerName val="0"/>
          <c:showPercent val="0"/>
          <c:showBubbleSize val="0"/>
        </c:dLbls>
        <c:marker val="1"/>
        <c:smooth val="0"/>
        <c:axId val="127419136"/>
        <c:axId val="127420672"/>
      </c:lineChart>
      <c:catAx>
        <c:axId val="127419136"/>
        <c:scaling>
          <c:orientation val="minMax"/>
        </c:scaling>
        <c:delete val="0"/>
        <c:axPos val="b"/>
        <c:numFmt formatCode="General" sourceLinked="1"/>
        <c:majorTickMark val="out"/>
        <c:minorTickMark val="none"/>
        <c:tickLblPos val="nextTo"/>
        <c:crossAx val="127420672"/>
        <c:crosses val="autoZero"/>
        <c:auto val="1"/>
        <c:lblAlgn val="ctr"/>
        <c:lblOffset val="100"/>
        <c:noMultiLvlLbl val="0"/>
      </c:catAx>
      <c:valAx>
        <c:axId val="127420672"/>
        <c:scaling>
          <c:orientation val="minMax"/>
          <c:max val="1"/>
        </c:scaling>
        <c:delete val="0"/>
        <c:axPos val="l"/>
        <c:majorGridlines/>
        <c:numFmt formatCode="0.0%" sourceLinked="1"/>
        <c:majorTickMark val="out"/>
        <c:minorTickMark val="none"/>
        <c:tickLblPos val="nextTo"/>
        <c:crossAx val="1274191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'29'!$A$35:$H$35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00-4330-894A-0C274135AE5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'29'!$A$40:$H$40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00-4330-894A-0C274135AE50}"/>
            </c:ext>
          </c:extLst>
        </c:ser>
        <c:dLbls>
          <c:showLegendKey val="0"/>
          <c:showVal val="0"/>
          <c:showCatName val="0"/>
          <c:showSerName val="0"/>
          <c:showPercent val="0"/>
          <c:showBubbleSize val="0"/>
        </c:dLbls>
        <c:gapWidth val="150"/>
        <c:axId val="127455232"/>
        <c:axId val="127456768"/>
      </c:barChart>
      <c:lineChart>
        <c:grouping val="standard"/>
        <c:varyColors val="0"/>
        <c:ser>
          <c:idx val="2"/>
          <c:order val="2"/>
          <c:spPr>
            <a:ln w="22225">
              <a:solidFill>
                <a:srgbClr val="FF0000"/>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900-4330-894A-0C274135AE50}"/>
            </c:ext>
          </c:extLst>
        </c:ser>
        <c:ser>
          <c:idx val="3"/>
          <c:order val="3"/>
          <c:spPr>
            <a:ln w="22225">
              <a:solidFill>
                <a:schemeClr val="tx2">
                  <a:lumMod val="75000"/>
                </a:schemeClr>
              </a:solidFill>
              <a:prstDash val="dash"/>
            </a:ln>
          </c:spPr>
          <c:marker>
            <c:symbol val="none"/>
          </c:marker>
          <c:cat>
            <c:strRef>
              <c:f>'29'!$A$8:$H$8</c:f>
              <c:strCache>
                <c:ptCount val="8"/>
                <c:pt idx="0">
                  <c:v>Aug</c:v>
                </c:pt>
                <c:pt idx="1">
                  <c:v>Sep</c:v>
                </c:pt>
                <c:pt idx="2">
                  <c:v>Oct</c:v>
                </c:pt>
                <c:pt idx="3">
                  <c:v>Nov</c:v>
                </c:pt>
                <c:pt idx="4">
                  <c:v>Jan</c:v>
                </c:pt>
                <c:pt idx="5">
                  <c:v>Feb</c:v>
                </c:pt>
                <c:pt idx="6">
                  <c:v>Mar</c:v>
                </c:pt>
                <c:pt idx="7">
                  <c:v>Apr</c:v>
                </c:pt>
              </c:strCache>
            </c:strRef>
          </c:cat>
          <c:val>
            <c:numRef>
              <c:f>'29'!$A$37:$H$37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900-4330-894A-0C274135AE50}"/>
            </c:ext>
          </c:extLst>
        </c:ser>
        <c:dLbls>
          <c:showLegendKey val="0"/>
          <c:showVal val="0"/>
          <c:showCatName val="0"/>
          <c:showSerName val="0"/>
          <c:showPercent val="0"/>
          <c:showBubbleSize val="0"/>
        </c:dLbls>
        <c:marker val="1"/>
        <c:smooth val="0"/>
        <c:axId val="127455232"/>
        <c:axId val="127456768"/>
      </c:lineChart>
      <c:catAx>
        <c:axId val="127455232"/>
        <c:scaling>
          <c:orientation val="minMax"/>
        </c:scaling>
        <c:delete val="0"/>
        <c:axPos val="b"/>
        <c:numFmt formatCode="General" sourceLinked="1"/>
        <c:majorTickMark val="out"/>
        <c:minorTickMark val="none"/>
        <c:tickLblPos val="nextTo"/>
        <c:crossAx val="127456768"/>
        <c:crosses val="autoZero"/>
        <c:auto val="1"/>
        <c:lblAlgn val="ctr"/>
        <c:lblOffset val="100"/>
        <c:noMultiLvlLbl val="0"/>
      </c:catAx>
      <c:valAx>
        <c:axId val="127456768"/>
        <c:scaling>
          <c:orientation val="minMax"/>
          <c:max val="1"/>
        </c:scaling>
        <c:delete val="0"/>
        <c:axPos val="l"/>
        <c:majorGridlines/>
        <c:numFmt formatCode="0.0%" sourceLinked="1"/>
        <c:majorTickMark val="out"/>
        <c:minorTickMark val="none"/>
        <c:tickLblPos val="nextTo"/>
        <c:crossAx val="1274552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'29'!$J$34:$P$34</c:f>
              <c:strCache>
                <c:ptCount val="7"/>
                <c:pt idx="0">
                  <c:v>GP 1</c:v>
                </c:pt>
                <c:pt idx="1">
                  <c:v>GP 2</c:v>
                </c:pt>
                <c:pt idx="2">
                  <c:v>GP 3</c:v>
                </c:pt>
                <c:pt idx="3">
                  <c:v>GP 4</c:v>
                </c:pt>
                <c:pt idx="4">
                  <c:v>GP 5</c:v>
                </c:pt>
                <c:pt idx="5">
                  <c:v>GP 6</c:v>
                </c:pt>
                <c:pt idx="6">
                  <c:v>AVE</c:v>
                </c:pt>
              </c:strCache>
            </c:strRef>
          </c:cat>
          <c:val>
            <c:numRef>
              <c:f>'29'!$J$35:$P$35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EC2-4937-8E5F-CB778D7F7C4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'29'!$J$34:$P$34</c:f>
              <c:strCache>
                <c:ptCount val="7"/>
                <c:pt idx="0">
                  <c:v>GP 1</c:v>
                </c:pt>
                <c:pt idx="1">
                  <c:v>GP 2</c:v>
                </c:pt>
                <c:pt idx="2">
                  <c:v>GP 3</c:v>
                </c:pt>
                <c:pt idx="3">
                  <c:v>GP 4</c:v>
                </c:pt>
                <c:pt idx="4">
                  <c:v>GP 5</c:v>
                </c:pt>
                <c:pt idx="5">
                  <c:v>GP 6</c:v>
                </c:pt>
                <c:pt idx="6">
                  <c:v>AVE</c:v>
                </c:pt>
              </c:strCache>
            </c:strRef>
          </c:cat>
          <c:val>
            <c:numRef>
              <c:f>'29'!$J$40:$P$40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EC2-4937-8E5F-CB778D7F7C47}"/>
            </c:ext>
          </c:extLst>
        </c:ser>
        <c:dLbls>
          <c:showLegendKey val="0"/>
          <c:showVal val="0"/>
          <c:showCatName val="0"/>
          <c:showSerName val="0"/>
          <c:showPercent val="0"/>
          <c:showBubbleSize val="0"/>
        </c:dLbls>
        <c:gapWidth val="150"/>
        <c:axId val="127622144"/>
        <c:axId val="127632128"/>
      </c:barChart>
      <c:lineChart>
        <c:grouping val="standard"/>
        <c:varyColors val="0"/>
        <c:ser>
          <c:idx val="2"/>
          <c:order val="2"/>
          <c:spPr>
            <a:ln w="22225">
              <a:solidFill>
                <a:srgbClr val="FF0000"/>
              </a:solidFill>
              <a:prstDash val="dash"/>
            </a:ln>
          </c:spPr>
          <c:marker>
            <c:symbol val="none"/>
          </c:marker>
          <c:cat>
            <c:strRef>
              <c:f>'29'!$J$34:$P$34</c:f>
              <c:strCache>
                <c:ptCount val="7"/>
                <c:pt idx="0">
                  <c:v>GP 1</c:v>
                </c:pt>
                <c:pt idx="1">
                  <c:v>GP 2</c:v>
                </c:pt>
                <c:pt idx="2">
                  <c:v>GP 3</c:v>
                </c:pt>
                <c:pt idx="3">
                  <c:v>GP 4</c:v>
                </c:pt>
                <c:pt idx="4">
                  <c:v>GP 5</c:v>
                </c:pt>
                <c:pt idx="5">
                  <c:v>GP 6</c:v>
                </c:pt>
                <c:pt idx="6">
                  <c:v>AVE</c:v>
                </c:pt>
              </c:strCache>
            </c:strRef>
          </c:cat>
          <c:val>
            <c:numRef>
              <c:f>'29'!$J$38:$P$38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1EC2-4937-8E5F-CB778D7F7C47}"/>
            </c:ext>
          </c:extLst>
        </c:ser>
        <c:ser>
          <c:idx val="3"/>
          <c:order val="3"/>
          <c:spPr>
            <a:ln w="22225">
              <a:solidFill>
                <a:schemeClr val="tx2">
                  <a:lumMod val="75000"/>
                </a:schemeClr>
              </a:solidFill>
              <a:prstDash val="dash"/>
            </a:ln>
          </c:spPr>
          <c:marker>
            <c:symbol val="none"/>
          </c:marker>
          <c:cat>
            <c:strRef>
              <c:f>'29'!$J$34:$P$34</c:f>
              <c:strCache>
                <c:ptCount val="7"/>
                <c:pt idx="0">
                  <c:v>GP 1</c:v>
                </c:pt>
                <c:pt idx="1">
                  <c:v>GP 2</c:v>
                </c:pt>
                <c:pt idx="2">
                  <c:v>GP 3</c:v>
                </c:pt>
                <c:pt idx="3">
                  <c:v>GP 4</c:v>
                </c:pt>
                <c:pt idx="4">
                  <c:v>GP 5</c:v>
                </c:pt>
                <c:pt idx="5">
                  <c:v>GP 6</c:v>
                </c:pt>
                <c:pt idx="6">
                  <c:v>AVE</c:v>
                </c:pt>
              </c:strCache>
            </c:strRef>
          </c:cat>
          <c:val>
            <c:numRef>
              <c:f>'29'!$J$37:$P$37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EC2-4937-8E5F-CB778D7F7C47}"/>
            </c:ext>
          </c:extLst>
        </c:ser>
        <c:dLbls>
          <c:showLegendKey val="0"/>
          <c:showVal val="0"/>
          <c:showCatName val="0"/>
          <c:showSerName val="0"/>
          <c:showPercent val="0"/>
          <c:showBubbleSize val="0"/>
        </c:dLbls>
        <c:marker val="1"/>
        <c:smooth val="0"/>
        <c:axId val="127622144"/>
        <c:axId val="127632128"/>
      </c:lineChart>
      <c:catAx>
        <c:axId val="127622144"/>
        <c:scaling>
          <c:orientation val="minMax"/>
        </c:scaling>
        <c:delete val="0"/>
        <c:axPos val="b"/>
        <c:numFmt formatCode="General" sourceLinked="1"/>
        <c:majorTickMark val="out"/>
        <c:minorTickMark val="none"/>
        <c:tickLblPos val="nextTo"/>
        <c:crossAx val="127632128"/>
        <c:crosses val="autoZero"/>
        <c:auto val="1"/>
        <c:lblAlgn val="ctr"/>
        <c:lblOffset val="100"/>
        <c:noMultiLvlLbl val="0"/>
      </c:catAx>
      <c:valAx>
        <c:axId val="127632128"/>
        <c:scaling>
          <c:orientation val="minMax"/>
          <c:max val="1"/>
          <c:min val="0.4"/>
        </c:scaling>
        <c:delete val="0"/>
        <c:axPos val="l"/>
        <c:majorGridlines/>
        <c:numFmt formatCode="0%" sourceLinked="1"/>
        <c:majorTickMark val="out"/>
        <c:minorTickMark val="none"/>
        <c:tickLblPos val="nextTo"/>
        <c:crossAx val="1276221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'29'!$B$25:$D$25</c:f>
              <c:numCache>
                <c:formatCode>0</c:formatCode>
                <c:ptCount val="3"/>
                <c:pt idx="0">
                  <c:v>0</c:v>
                </c:pt>
                <c:pt idx="1">
                  <c:v>0</c:v>
                </c:pt>
                <c:pt idx="2">
                  <c:v>0</c:v>
                </c:pt>
              </c:numCache>
            </c:numRef>
          </c:val>
          <c:extLst>
            <c:ext xmlns:c16="http://schemas.microsoft.com/office/drawing/2014/chart" uri="{C3380CC4-5D6E-409C-BE32-E72D297353CC}">
              <c16:uniqueId val="{00000000-9F1C-4C71-838D-A7E7CA02015E}"/>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'29'!$B$26:$D$26</c:f>
              <c:numCache>
                <c:formatCode>0</c:formatCode>
                <c:ptCount val="3"/>
                <c:pt idx="0">
                  <c:v>0</c:v>
                </c:pt>
                <c:pt idx="1">
                  <c:v>0</c:v>
                </c:pt>
                <c:pt idx="2">
                  <c:v>0</c:v>
                </c:pt>
              </c:numCache>
            </c:numRef>
          </c:val>
          <c:extLst>
            <c:ext xmlns:c16="http://schemas.microsoft.com/office/drawing/2014/chart" uri="{C3380CC4-5D6E-409C-BE32-E72D297353CC}">
              <c16:uniqueId val="{00000001-9F1C-4C71-838D-A7E7CA02015E}"/>
            </c:ext>
          </c:extLst>
        </c:ser>
        <c:dLbls>
          <c:showLegendKey val="0"/>
          <c:showVal val="0"/>
          <c:showCatName val="0"/>
          <c:showSerName val="0"/>
          <c:showPercent val="0"/>
          <c:showBubbleSize val="0"/>
        </c:dLbls>
        <c:gapWidth val="150"/>
        <c:axId val="127658240"/>
        <c:axId val="12753715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'29'!$B$27:$D$27</c:f>
              <c:numCache>
                <c:formatCode>0</c:formatCode>
                <c:ptCount val="3"/>
                <c:pt idx="0">
                  <c:v>0</c:v>
                </c:pt>
                <c:pt idx="1">
                  <c:v>0</c:v>
                </c:pt>
                <c:pt idx="2">
                  <c:v>0</c:v>
                </c:pt>
              </c:numCache>
            </c:numRef>
          </c:val>
          <c:smooth val="0"/>
          <c:extLst>
            <c:ext xmlns:c16="http://schemas.microsoft.com/office/drawing/2014/chart" uri="{C3380CC4-5D6E-409C-BE32-E72D297353CC}">
              <c16:uniqueId val="{00000002-9F1C-4C71-838D-A7E7CA02015E}"/>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'29'!$B$28:$D$28</c:f>
              <c:numCache>
                <c:formatCode>0</c:formatCode>
                <c:ptCount val="3"/>
                <c:pt idx="0">
                  <c:v>0</c:v>
                </c:pt>
                <c:pt idx="1">
                  <c:v>0</c:v>
                </c:pt>
                <c:pt idx="2">
                  <c:v>0</c:v>
                </c:pt>
              </c:numCache>
            </c:numRef>
          </c:val>
          <c:smooth val="0"/>
          <c:extLst>
            <c:ext xmlns:c16="http://schemas.microsoft.com/office/drawing/2014/chart" uri="{C3380CC4-5D6E-409C-BE32-E72D297353CC}">
              <c16:uniqueId val="{00000003-9F1C-4C71-838D-A7E7CA02015E}"/>
            </c:ext>
          </c:extLst>
        </c:ser>
        <c:dLbls>
          <c:showLegendKey val="0"/>
          <c:showVal val="0"/>
          <c:showCatName val="0"/>
          <c:showSerName val="0"/>
          <c:showPercent val="0"/>
          <c:showBubbleSize val="0"/>
        </c:dLbls>
        <c:marker val="1"/>
        <c:smooth val="0"/>
        <c:axId val="127658240"/>
        <c:axId val="127537152"/>
      </c:lineChart>
      <c:catAx>
        <c:axId val="127658240"/>
        <c:scaling>
          <c:orientation val="minMax"/>
        </c:scaling>
        <c:delete val="0"/>
        <c:axPos val="b"/>
        <c:numFmt formatCode="General" sourceLinked="1"/>
        <c:majorTickMark val="out"/>
        <c:minorTickMark val="none"/>
        <c:tickLblPos val="nextTo"/>
        <c:crossAx val="127537152"/>
        <c:crosses val="autoZero"/>
        <c:auto val="1"/>
        <c:lblAlgn val="ctr"/>
        <c:lblOffset val="100"/>
        <c:noMultiLvlLbl val="0"/>
      </c:catAx>
      <c:valAx>
        <c:axId val="127537152"/>
        <c:scaling>
          <c:orientation val="minMax"/>
        </c:scaling>
        <c:delete val="0"/>
        <c:axPos val="l"/>
        <c:majorGridlines/>
        <c:numFmt formatCode="0" sourceLinked="1"/>
        <c:majorTickMark val="out"/>
        <c:minorTickMark val="none"/>
        <c:tickLblPos val="nextTo"/>
        <c:crossAx val="127658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'29'!$K$25:$M$25</c:f>
              <c:numCache>
                <c:formatCode>0</c:formatCode>
                <c:ptCount val="3"/>
                <c:pt idx="0">
                  <c:v>0</c:v>
                </c:pt>
                <c:pt idx="1">
                  <c:v>0</c:v>
                </c:pt>
                <c:pt idx="2">
                  <c:v>0</c:v>
                </c:pt>
              </c:numCache>
            </c:numRef>
          </c:val>
          <c:extLst>
            <c:ext xmlns:c16="http://schemas.microsoft.com/office/drawing/2014/chart" uri="{C3380CC4-5D6E-409C-BE32-E72D297353CC}">
              <c16:uniqueId val="{00000000-7538-42B1-BE02-C6B25927DEF0}"/>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7538-42B1-BE02-C6B25927DEF0}"/>
            </c:ext>
          </c:extLst>
        </c:ser>
        <c:dLbls>
          <c:showLegendKey val="0"/>
          <c:showVal val="0"/>
          <c:showCatName val="0"/>
          <c:showSerName val="0"/>
          <c:showPercent val="0"/>
          <c:showBubbleSize val="0"/>
        </c:dLbls>
        <c:gapWidth val="150"/>
        <c:axId val="127579264"/>
        <c:axId val="12758080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7538-42B1-BE02-C6B25927DEF0}"/>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'29'!$K$28:$M$28</c:f>
              <c:numCache>
                <c:formatCode>0</c:formatCode>
                <c:ptCount val="3"/>
                <c:pt idx="0">
                  <c:v>0</c:v>
                </c:pt>
                <c:pt idx="1">
                  <c:v>0</c:v>
                </c:pt>
                <c:pt idx="2">
                  <c:v>0</c:v>
                </c:pt>
              </c:numCache>
            </c:numRef>
          </c:val>
          <c:smooth val="0"/>
          <c:extLst>
            <c:ext xmlns:c16="http://schemas.microsoft.com/office/drawing/2014/chart" uri="{C3380CC4-5D6E-409C-BE32-E72D297353CC}">
              <c16:uniqueId val="{00000003-7538-42B1-BE02-C6B25927DEF0}"/>
            </c:ext>
          </c:extLst>
        </c:ser>
        <c:dLbls>
          <c:showLegendKey val="0"/>
          <c:showVal val="0"/>
          <c:showCatName val="0"/>
          <c:showSerName val="0"/>
          <c:showPercent val="0"/>
          <c:showBubbleSize val="0"/>
        </c:dLbls>
        <c:marker val="1"/>
        <c:smooth val="0"/>
        <c:axId val="127579264"/>
        <c:axId val="127580800"/>
      </c:lineChart>
      <c:catAx>
        <c:axId val="127579264"/>
        <c:scaling>
          <c:orientation val="minMax"/>
        </c:scaling>
        <c:delete val="0"/>
        <c:axPos val="b"/>
        <c:numFmt formatCode="General" sourceLinked="1"/>
        <c:majorTickMark val="out"/>
        <c:minorTickMark val="none"/>
        <c:tickLblPos val="nextTo"/>
        <c:crossAx val="127580800"/>
        <c:crosses val="autoZero"/>
        <c:auto val="1"/>
        <c:lblAlgn val="ctr"/>
        <c:lblOffset val="100"/>
        <c:noMultiLvlLbl val="0"/>
      </c:catAx>
      <c:valAx>
        <c:axId val="127580800"/>
        <c:scaling>
          <c:orientation val="minMax"/>
        </c:scaling>
        <c:delete val="0"/>
        <c:axPos val="l"/>
        <c:majorGridlines/>
        <c:numFmt formatCode="0" sourceLinked="1"/>
        <c:majorTickMark val="out"/>
        <c:minorTickMark val="none"/>
        <c:tickLblPos val="nextTo"/>
        <c:crossAx val="127579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'29'!$T$12:$V$12</c:f>
              <c:numCache>
                <c:formatCode>0</c:formatCode>
                <c:ptCount val="3"/>
                <c:pt idx="0">
                  <c:v>0</c:v>
                </c:pt>
                <c:pt idx="1">
                  <c:v>0</c:v>
                </c:pt>
                <c:pt idx="2">
                  <c:v>0</c:v>
                </c:pt>
              </c:numCache>
            </c:numRef>
          </c:val>
          <c:extLst>
            <c:ext xmlns:c16="http://schemas.microsoft.com/office/drawing/2014/chart" uri="{C3380CC4-5D6E-409C-BE32-E72D297353CC}">
              <c16:uniqueId val="{00000000-215D-4777-8A68-5D99BA7DB78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'29'!$T$13:$V$13</c:f>
              <c:numCache>
                <c:formatCode>0</c:formatCode>
                <c:ptCount val="3"/>
                <c:pt idx="0">
                  <c:v>0</c:v>
                </c:pt>
                <c:pt idx="1">
                  <c:v>0</c:v>
                </c:pt>
                <c:pt idx="2">
                  <c:v>0</c:v>
                </c:pt>
              </c:numCache>
            </c:numRef>
          </c:val>
          <c:extLst>
            <c:ext xmlns:c16="http://schemas.microsoft.com/office/drawing/2014/chart" uri="{C3380CC4-5D6E-409C-BE32-E72D297353CC}">
              <c16:uniqueId val="{00000001-215D-4777-8A68-5D99BA7DB789}"/>
            </c:ext>
          </c:extLst>
        </c:ser>
        <c:dLbls>
          <c:showLegendKey val="0"/>
          <c:showVal val="0"/>
          <c:showCatName val="0"/>
          <c:showSerName val="0"/>
          <c:showPercent val="0"/>
          <c:showBubbleSize val="0"/>
        </c:dLbls>
        <c:gapWidth val="150"/>
        <c:axId val="127676800"/>
        <c:axId val="12767833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'29'!$T$14:$V$14</c:f>
              <c:numCache>
                <c:formatCode>0</c:formatCode>
                <c:ptCount val="3"/>
                <c:pt idx="0">
                  <c:v>0</c:v>
                </c:pt>
                <c:pt idx="1">
                  <c:v>0</c:v>
                </c:pt>
                <c:pt idx="2">
                  <c:v>0</c:v>
                </c:pt>
              </c:numCache>
            </c:numRef>
          </c:val>
          <c:smooth val="0"/>
          <c:extLst>
            <c:ext xmlns:c16="http://schemas.microsoft.com/office/drawing/2014/chart" uri="{C3380CC4-5D6E-409C-BE32-E72D297353CC}">
              <c16:uniqueId val="{00000002-215D-4777-8A68-5D99BA7DB78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'29'!$T$15:$V$15</c:f>
              <c:numCache>
                <c:formatCode>0</c:formatCode>
                <c:ptCount val="3"/>
                <c:pt idx="0">
                  <c:v>0</c:v>
                </c:pt>
                <c:pt idx="1">
                  <c:v>0</c:v>
                </c:pt>
                <c:pt idx="2">
                  <c:v>0</c:v>
                </c:pt>
              </c:numCache>
            </c:numRef>
          </c:val>
          <c:smooth val="0"/>
          <c:extLst>
            <c:ext xmlns:c16="http://schemas.microsoft.com/office/drawing/2014/chart" uri="{C3380CC4-5D6E-409C-BE32-E72D297353CC}">
              <c16:uniqueId val="{00000003-215D-4777-8A68-5D99BA7DB789}"/>
            </c:ext>
          </c:extLst>
        </c:ser>
        <c:dLbls>
          <c:showLegendKey val="0"/>
          <c:showVal val="0"/>
          <c:showCatName val="0"/>
          <c:showSerName val="0"/>
          <c:showPercent val="0"/>
          <c:showBubbleSize val="0"/>
        </c:dLbls>
        <c:marker val="1"/>
        <c:smooth val="0"/>
        <c:axId val="127676800"/>
        <c:axId val="127678336"/>
      </c:lineChart>
      <c:catAx>
        <c:axId val="127676800"/>
        <c:scaling>
          <c:orientation val="minMax"/>
        </c:scaling>
        <c:delete val="0"/>
        <c:axPos val="b"/>
        <c:numFmt formatCode="General" sourceLinked="1"/>
        <c:majorTickMark val="out"/>
        <c:minorTickMark val="none"/>
        <c:tickLblPos val="nextTo"/>
        <c:crossAx val="127678336"/>
        <c:crosses val="autoZero"/>
        <c:auto val="1"/>
        <c:lblAlgn val="ctr"/>
        <c:lblOffset val="100"/>
        <c:noMultiLvlLbl val="0"/>
      </c:catAx>
      <c:valAx>
        <c:axId val="127678336"/>
        <c:scaling>
          <c:orientation val="minMax"/>
        </c:scaling>
        <c:delete val="0"/>
        <c:axPos val="l"/>
        <c:majorGridlines/>
        <c:numFmt formatCode="0" sourceLinked="1"/>
        <c:majorTickMark val="out"/>
        <c:minorTickMark val="none"/>
        <c:tickLblPos val="nextTo"/>
        <c:crossAx val="1276768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'29'!$T$38:$V$38</c:f>
              <c:numCache>
                <c:formatCode>0</c:formatCode>
                <c:ptCount val="3"/>
                <c:pt idx="0">
                  <c:v>0</c:v>
                </c:pt>
                <c:pt idx="1">
                  <c:v>0</c:v>
                </c:pt>
                <c:pt idx="2">
                  <c:v>0</c:v>
                </c:pt>
              </c:numCache>
            </c:numRef>
          </c:val>
          <c:extLst>
            <c:ext xmlns:c16="http://schemas.microsoft.com/office/drawing/2014/chart" uri="{C3380CC4-5D6E-409C-BE32-E72D297353CC}">
              <c16:uniqueId val="{00000000-FC70-418B-94B5-C22E479DDE65}"/>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FC70-418B-94B5-C22E479DDE65}"/>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FC70-418B-94B5-C22E479DDE65}"/>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FC70-418B-94B5-C22E479DDE65}"/>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54E-4977-B2F7-51F0D2D5018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54E-4977-B2F7-51F0D2D50182}"/>
            </c:ext>
          </c:extLst>
        </c:ser>
        <c:dLbls>
          <c:showLegendKey val="0"/>
          <c:showVal val="0"/>
          <c:showCatName val="0"/>
          <c:showSerName val="0"/>
          <c:showPercent val="0"/>
          <c:showBubbleSize val="0"/>
        </c:dLbls>
        <c:gapWidth val="150"/>
        <c:axId val="127767680"/>
        <c:axId val="127769216"/>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A54E-4977-B2F7-51F0D2D50182}"/>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54E-4977-B2F7-51F0D2D50182}"/>
            </c:ext>
          </c:extLst>
        </c:ser>
        <c:dLbls>
          <c:showLegendKey val="0"/>
          <c:showVal val="0"/>
          <c:showCatName val="0"/>
          <c:showSerName val="0"/>
          <c:showPercent val="0"/>
          <c:showBubbleSize val="0"/>
        </c:dLbls>
        <c:marker val="1"/>
        <c:smooth val="0"/>
        <c:axId val="127767680"/>
        <c:axId val="127769216"/>
      </c:lineChart>
      <c:catAx>
        <c:axId val="127767680"/>
        <c:scaling>
          <c:orientation val="minMax"/>
        </c:scaling>
        <c:delete val="0"/>
        <c:axPos val="b"/>
        <c:numFmt formatCode="General" sourceLinked="1"/>
        <c:majorTickMark val="out"/>
        <c:minorTickMark val="none"/>
        <c:tickLblPos val="nextTo"/>
        <c:crossAx val="127769216"/>
        <c:crosses val="autoZero"/>
        <c:auto val="1"/>
        <c:lblAlgn val="ctr"/>
        <c:lblOffset val="100"/>
        <c:noMultiLvlLbl val="0"/>
      </c:catAx>
      <c:valAx>
        <c:axId val="127769216"/>
        <c:scaling>
          <c:orientation val="minMax"/>
        </c:scaling>
        <c:delete val="0"/>
        <c:axPos val="l"/>
        <c:majorGridlines/>
        <c:numFmt formatCode="0.0" sourceLinked="1"/>
        <c:majorTickMark val="out"/>
        <c:minorTickMark val="none"/>
        <c:tickLblPos val="nextTo"/>
        <c:crossAx val="12776768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FE5-48C1-8A1D-D9920EAC328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FE5-48C1-8A1D-D9920EAC3287}"/>
            </c:ext>
          </c:extLst>
        </c:ser>
        <c:dLbls>
          <c:showLegendKey val="0"/>
          <c:showVal val="0"/>
          <c:showCatName val="0"/>
          <c:showSerName val="0"/>
          <c:showPercent val="0"/>
          <c:showBubbleSize val="0"/>
        </c:dLbls>
        <c:gapWidth val="150"/>
        <c:axId val="127881600"/>
        <c:axId val="127883136"/>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FE5-48C1-8A1D-D9920EAC3287}"/>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FE5-48C1-8A1D-D9920EAC3287}"/>
            </c:ext>
          </c:extLst>
        </c:ser>
        <c:dLbls>
          <c:showLegendKey val="0"/>
          <c:showVal val="0"/>
          <c:showCatName val="0"/>
          <c:showSerName val="0"/>
          <c:showPercent val="0"/>
          <c:showBubbleSize val="0"/>
        </c:dLbls>
        <c:marker val="1"/>
        <c:smooth val="0"/>
        <c:axId val="127881600"/>
        <c:axId val="127883136"/>
      </c:lineChart>
      <c:catAx>
        <c:axId val="127881600"/>
        <c:scaling>
          <c:orientation val="minMax"/>
        </c:scaling>
        <c:delete val="0"/>
        <c:axPos val="b"/>
        <c:numFmt formatCode="General" sourceLinked="1"/>
        <c:majorTickMark val="out"/>
        <c:minorTickMark val="none"/>
        <c:tickLblPos val="nextTo"/>
        <c:crossAx val="127883136"/>
        <c:crosses val="autoZero"/>
        <c:auto val="1"/>
        <c:lblAlgn val="ctr"/>
        <c:lblOffset val="100"/>
        <c:noMultiLvlLbl val="0"/>
      </c:catAx>
      <c:valAx>
        <c:axId val="127883136"/>
        <c:scaling>
          <c:orientation val="minMax"/>
          <c:max val="70"/>
          <c:min val="10"/>
        </c:scaling>
        <c:delete val="0"/>
        <c:axPos val="l"/>
        <c:majorGridlines/>
        <c:numFmt formatCode="0" sourceLinked="1"/>
        <c:majorTickMark val="out"/>
        <c:minorTickMark val="none"/>
        <c:tickLblPos val="nextTo"/>
        <c:crossAx val="1278816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6A0-418A-8053-736E0E1A3E38}"/>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6A0-418A-8053-736E0E1A3E38}"/>
            </c:ext>
          </c:extLst>
        </c:ser>
        <c:dLbls>
          <c:showLegendKey val="0"/>
          <c:showVal val="0"/>
          <c:showCatName val="0"/>
          <c:showSerName val="0"/>
          <c:showPercent val="0"/>
          <c:showBubbleSize val="0"/>
        </c:dLbls>
        <c:gapWidth val="150"/>
        <c:axId val="127905152"/>
        <c:axId val="127923328"/>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56A0-418A-8053-736E0E1A3E38}"/>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6A0-418A-8053-736E0E1A3E38}"/>
            </c:ext>
          </c:extLst>
        </c:ser>
        <c:dLbls>
          <c:showLegendKey val="0"/>
          <c:showVal val="0"/>
          <c:showCatName val="0"/>
          <c:showSerName val="0"/>
          <c:showPercent val="0"/>
          <c:showBubbleSize val="0"/>
        </c:dLbls>
        <c:marker val="1"/>
        <c:smooth val="0"/>
        <c:axId val="127905152"/>
        <c:axId val="127923328"/>
      </c:lineChart>
      <c:catAx>
        <c:axId val="127905152"/>
        <c:scaling>
          <c:orientation val="minMax"/>
        </c:scaling>
        <c:delete val="0"/>
        <c:axPos val="b"/>
        <c:numFmt formatCode="General" sourceLinked="1"/>
        <c:majorTickMark val="out"/>
        <c:minorTickMark val="none"/>
        <c:tickLblPos val="nextTo"/>
        <c:crossAx val="127923328"/>
        <c:crosses val="autoZero"/>
        <c:auto val="1"/>
        <c:lblAlgn val="ctr"/>
        <c:lblOffset val="100"/>
        <c:noMultiLvlLbl val="0"/>
      </c:catAx>
      <c:valAx>
        <c:axId val="127923328"/>
        <c:scaling>
          <c:orientation val="minMax"/>
          <c:max val="1"/>
        </c:scaling>
        <c:delete val="0"/>
        <c:axPos val="l"/>
        <c:majorGridlines/>
        <c:numFmt formatCode="0.0%" sourceLinked="1"/>
        <c:majorTickMark val="out"/>
        <c:minorTickMark val="none"/>
        <c:tickLblPos val="nextTo"/>
        <c:crossAx val="12790515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'30'!$A$35:$H$35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74F-45C0-AFD3-F6CF574051D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'30'!$A$40:$H$40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74F-45C0-AFD3-F6CF574051DB}"/>
            </c:ext>
          </c:extLst>
        </c:ser>
        <c:dLbls>
          <c:showLegendKey val="0"/>
          <c:showVal val="0"/>
          <c:showCatName val="0"/>
          <c:showSerName val="0"/>
          <c:showPercent val="0"/>
          <c:showBubbleSize val="0"/>
        </c:dLbls>
        <c:gapWidth val="150"/>
        <c:axId val="127822464"/>
        <c:axId val="127836544"/>
      </c:barChart>
      <c:lineChart>
        <c:grouping val="standard"/>
        <c:varyColors val="0"/>
        <c:ser>
          <c:idx val="2"/>
          <c:order val="2"/>
          <c:spPr>
            <a:ln w="22225">
              <a:solidFill>
                <a:srgbClr val="FF0000"/>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474F-45C0-AFD3-F6CF574051DB}"/>
            </c:ext>
          </c:extLst>
        </c:ser>
        <c:ser>
          <c:idx val="3"/>
          <c:order val="3"/>
          <c:spPr>
            <a:ln w="22225">
              <a:solidFill>
                <a:schemeClr val="tx2">
                  <a:lumMod val="75000"/>
                </a:schemeClr>
              </a:solidFill>
              <a:prstDash val="dash"/>
            </a:ln>
          </c:spPr>
          <c:marker>
            <c:symbol val="none"/>
          </c:marker>
          <c:cat>
            <c:strRef>
              <c:f>'30'!$A$8:$H$8</c:f>
              <c:strCache>
                <c:ptCount val="8"/>
                <c:pt idx="0">
                  <c:v>Aug</c:v>
                </c:pt>
                <c:pt idx="1">
                  <c:v>Sep</c:v>
                </c:pt>
                <c:pt idx="2">
                  <c:v>Oct</c:v>
                </c:pt>
                <c:pt idx="3">
                  <c:v>Nov</c:v>
                </c:pt>
                <c:pt idx="4">
                  <c:v>Jan</c:v>
                </c:pt>
                <c:pt idx="5">
                  <c:v>Feb</c:v>
                </c:pt>
                <c:pt idx="6">
                  <c:v>Mar</c:v>
                </c:pt>
                <c:pt idx="7">
                  <c:v>Apr</c:v>
                </c:pt>
              </c:strCache>
            </c:strRef>
          </c:cat>
          <c:val>
            <c:numRef>
              <c:f>'30'!$A$37:$H$37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474F-45C0-AFD3-F6CF574051DB}"/>
            </c:ext>
          </c:extLst>
        </c:ser>
        <c:dLbls>
          <c:showLegendKey val="0"/>
          <c:showVal val="0"/>
          <c:showCatName val="0"/>
          <c:showSerName val="0"/>
          <c:showPercent val="0"/>
          <c:showBubbleSize val="0"/>
        </c:dLbls>
        <c:marker val="1"/>
        <c:smooth val="0"/>
        <c:axId val="127822464"/>
        <c:axId val="127836544"/>
      </c:lineChart>
      <c:catAx>
        <c:axId val="127822464"/>
        <c:scaling>
          <c:orientation val="minMax"/>
        </c:scaling>
        <c:delete val="0"/>
        <c:axPos val="b"/>
        <c:numFmt formatCode="General" sourceLinked="1"/>
        <c:majorTickMark val="out"/>
        <c:minorTickMark val="none"/>
        <c:tickLblPos val="nextTo"/>
        <c:crossAx val="127836544"/>
        <c:crosses val="autoZero"/>
        <c:auto val="1"/>
        <c:lblAlgn val="ctr"/>
        <c:lblOffset val="100"/>
        <c:noMultiLvlLbl val="0"/>
      </c:catAx>
      <c:valAx>
        <c:axId val="127836544"/>
        <c:scaling>
          <c:orientation val="minMax"/>
          <c:max val="1"/>
        </c:scaling>
        <c:delete val="0"/>
        <c:axPos val="l"/>
        <c:majorGridlines/>
        <c:numFmt formatCode="0.0%" sourceLinked="1"/>
        <c:majorTickMark val="out"/>
        <c:minorTickMark val="none"/>
        <c:tickLblPos val="nextTo"/>
        <c:crossAx val="127822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'30'!$J$34:$P$34</c:f>
              <c:strCache>
                <c:ptCount val="7"/>
                <c:pt idx="0">
                  <c:v>GP 1</c:v>
                </c:pt>
                <c:pt idx="1">
                  <c:v>GP 2</c:v>
                </c:pt>
                <c:pt idx="2">
                  <c:v>GP 3</c:v>
                </c:pt>
                <c:pt idx="3">
                  <c:v>GP 4</c:v>
                </c:pt>
                <c:pt idx="4">
                  <c:v>GP 5</c:v>
                </c:pt>
                <c:pt idx="5">
                  <c:v>GP 6</c:v>
                </c:pt>
                <c:pt idx="6">
                  <c:v>AVE</c:v>
                </c:pt>
              </c:strCache>
            </c:strRef>
          </c:cat>
          <c:val>
            <c:numRef>
              <c:f>'30'!$J$35:$P$35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6D1-491A-AD85-724756733D9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'30'!$J$34:$P$34</c:f>
              <c:strCache>
                <c:ptCount val="7"/>
                <c:pt idx="0">
                  <c:v>GP 1</c:v>
                </c:pt>
                <c:pt idx="1">
                  <c:v>GP 2</c:v>
                </c:pt>
                <c:pt idx="2">
                  <c:v>GP 3</c:v>
                </c:pt>
                <c:pt idx="3">
                  <c:v>GP 4</c:v>
                </c:pt>
                <c:pt idx="4">
                  <c:v>GP 5</c:v>
                </c:pt>
                <c:pt idx="5">
                  <c:v>GP 6</c:v>
                </c:pt>
                <c:pt idx="6">
                  <c:v>AVE</c:v>
                </c:pt>
              </c:strCache>
            </c:strRef>
          </c:cat>
          <c:val>
            <c:numRef>
              <c:f>'30'!$J$40:$P$40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6D1-491A-AD85-724756733D97}"/>
            </c:ext>
          </c:extLst>
        </c:ser>
        <c:dLbls>
          <c:showLegendKey val="0"/>
          <c:showVal val="0"/>
          <c:showCatName val="0"/>
          <c:showSerName val="0"/>
          <c:showPercent val="0"/>
          <c:showBubbleSize val="0"/>
        </c:dLbls>
        <c:gapWidth val="150"/>
        <c:axId val="128083840"/>
        <c:axId val="128085376"/>
      </c:barChart>
      <c:lineChart>
        <c:grouping val="standard"/>
        <c:varyColors val="0"/>
        <c:ser>
          <c:idx val="2"/>
          <c:order val="2"/>
          <c:spPr>
            <a:ln w="22225">
              <a:solidFill>
                <a:srgbClr val="FF0000"/>
              </a:solidFill>
              <a:prstDash val="dash"/>
            </a:ln>
          </c:spPr>
          <c:marker>
            <c:symbol val="none"/>
          </c:marker>
          <c:cat>
            <c:strRef>
              <c:f>'30'!$J$34:$P$34</c:f>
              <c:strCache>
                <c:ptCount val="7"/>
                <c:pt idx="0">
                  <c:v>GP 1</c:v>
                </c:pt>
                <c:pt idx="1">
                  <c:v>GP 2</c:v>
                </c:pt>
                <c:pt idx="2">
                  <c:v>GP 3</c:v>
                </c:pt>
                <c:pt idx="3">
                  <c:v>GP 4</c:v>
                </c:pt>
                <c:pt idx="4">
                  <c:v>GP 5</c:v>
                </c:pt>
                <c:pt idx="5">
                  <c:v>GP 6</c:v>
                </c:pt>
                <c:pt idx="6">
                  <c:v>AVE</c:v>
                </c:pt>
              </c:strCache>
            </c:strRef>
          </c:cat>
          <c:val>
            <c:numRef>
              <c:f>'30'!$J$38:$P$38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6D1-491A-AD85-724756733D97}"/>
            </c:ext>
          </c:extLst>
        </c:ser>
        <c:ser>
          <c:idx val="3"/>
          <c:order val="3"/>
          <c:spPr>
            <a:ln w="22225">
              <a:solidFill>
                <a:schemeClr val="tx2">
                  <a:lumMod val="75000"/>
                </a:schemeClr>
              </a:solidFill>
              <a:prstDash val="dash"/>
            </a:ln>
          </c:spPr>
          <c:marker>
            <c:symbol val="none"/>
          </c:marker>
          <c:cat>
            <c:strRef>
              <c:f>'30'!$J$34:$P$34</c:f>
              <c:strCache>
                <c:ptCount val="7"/>
                <c:pt idx="0">
                  <c:v>GP 1</c:v>
                </c:pt>
                <c:pt idx="1">
                  <c:v>GP 2</c:v>
                </c:pt>
                <c:pt idx="2">
                  <c:v>GP 3</c:v>
                </c:pt>
                <c:pt idx="3">
                  <c:v>GP 4</c:v>
                </c:pt>
                <c:pt idx="4">
                  <c:v>GP 5</c:v>
                </c:pt>
                <c:pt idx="5">
                  <c:v>GP 6</c:v>
                </c:pt>
                <c:pt idx="6">
                  <c:v>AVE</c:v>
                </c:pt>
              </c:strCache>
            </c:strRef>
          </c:cat>
          <c:val>
            <c:numRef>
              <c:f>'30'!$J$37:$P$37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6D1-491A-AD85-724756733D97}"/>
            </c:ext>
          </c:extLst>
        </c:ser>
        <c:dLbls>
          <c:showLegendKey val="0"/>
          <c:showVal val="0"/>
          <c:showCatName val="0"/>
          <c:showSerName val="0"/>
          <c:showPercent val="0"/>
          <c:showBubbleSize val="0"/>
        </c:dLbls>
        <c:marker val="1"/>
        <c:smooth val="0"/>
        <c:axId val="128083840"/>
        <c:axId val="128085376"/>
      </c:lineChart>
      <c:catAx>
        <c:axId val="128083840"/>
        <c:scaling>
          <c:orientation val="minMax"/>
        </c:scaling>
        <c:delete val="0"/>
        <c:axPos val="b"/>
        <c:numFmt formatCode="General" sourceLinked="1"/>
        <c:majorTickMark val="out"/>
        <c:minorTickMark val="none"/>
        <c:tickLblPos val="nextTo"/>
        <c:crossAx val="128085376"/>
        <c:crosses val="autoZero"/>
        <c:auto val="1"/>
        <c:lblAlgn val="ctr"/>
        <c:lblOffset val="100"/>
        <c:noMultiLvlLbl val="0"/>
      </c:catAx>
      <c:valAx>
        <c:axId val="128085376"/>
        <c:scaling>
          <c:orientation val="minMax"/>
          <c:max val="1"/>
          <c:min val="0.4"/>
        </c:scaling>
        <c:delete val="0"/>
        <c:axPos val="l"/>
        <c:majorGridlines/>
        <c:numFmt formatCode="0%" sourceLinked="1"/>
        <c:majorTickMark val="out"/>
        <c:minorTickMark val="none"/>
        <c:tickLblPos val="nextTo"/>
        <c:crossAx val="128083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'30'!$B$25:$D$25</c:f>
              <c:numCache>
                <c:formatCode>0</c:formatCode>
                <c:ptCount val="3"/>
                <c:pt idx="0">
                  <c:v>0</c:v>
                </c:pt>
                <c:pt idx="1">
                  <c:v>0</c:v>
                </c:pt>
                <c:pt idx="2">
                  <c:v>0</c:v>
                </c:pt>
              </c:numCache>
            </c:numRef>
          </c:val>
          <c:extLst>
            <c:ext xmlns:c16="http://schemas.microsoft.com/office/drawing/2014/chart" uri="{C3380CC4-5D6E-409C-BE32-E72D297353CC}">
              <c16:uniqueId val="{00000000-B996-44CC-BFDC-F2D8238F9EA0}"/>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'30'!$B$26:$D$26</c:f>
              <c:numCache>
                <c:formatCode>0</c:formatCode>
                <c:ptCount val="3"/>
                <c:pt idx="0">
                  <c:v>0</c:v>
                </c:pt>
                <c:pt idx="1">
                  <c:v>0</c:v>
                </c:pt>
                <c:pt idx="2">
                  <c:v>0</c:v>
                </c:pt>
              </c:numCache>
            </c:numRef>
          </c:val>
          <c:extLst>
            <c:ext xmlns:c16="http://schemas.microsoft.com/office/drawing/2014/chart" uri="{C3380CC4-5D6E-409C-BE32-E72D297353CC}">
              <c16:uniqueId val="{00000001-B996-44CC-BFDC-F2D8238F9EA0}"/>
            </c:ext>
          </c:extLst>
        </c:ser>
        <c:dLbls>
          <c:showLegendKey val="0"/>
          <c:showVal val="0"/>
          <c:showCatName val="0"/>
          <c:showSerName val="0"/>
          <c:showPercent val="0"/>
          <c:showBubbleSize val="0"/>
        </c:dLbls>
        <c:gapWidth val="150"/>
        <c:axId val="127927424"/>
        <c:axId val="12792896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'30'!$B$27:$D$27</c:f>
              <c:numCache>
                <c:formatCode>0</c:formatCode>
                <c:ptCount val="3"/>
                <c:pt idx="0">
                  <c:v>0</c:v>
                </c:pt>
                <c:pt idx="1">
                  <c:v>0</c:v>
                </c:pt>
                <c:pt idx="2">
                  <c:v>0</c:v>
                </c:pt>
              </c:numCache>
            </c:numRef>
          </c:val>
          <c:smooth val="0"/>
          <c:extLst>
            <c:ext xmlns:c16="http://schemas.microsoft.com/office/drawing/2014/chart" uri="{C3380CC4-5D6E-409C-BE32-E72D297353CC}">
              <c16:uniqueId val="{00000002-B996-44CC-BFDC-F2D8238F9EA0}"/>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'30'!$B$28:$D$28</c:f>
              <c:numCache>
                <c:formatCode>0</c:formatCode>
                <c:ptCount val="3"/>
                <c:pt idx="0">
                  <c:v>0</c:v>
                </c:pt>
                <c:pt idx="1">
                  <c:v>0</c:v>
                </c:pt>
                <c:pt idx="2">
                  <c:v>0</c:v>
                </c:pt>
              </c:numCache>
            </c:numRef>
          </c:val>
          <c:smooth val="0"/>
          <c:extLst>
            <c:ext xmlns:c16="http://schemas.microsoft.com/office/drawing/2014/chart" uri="{C3380CC4-5D6E-409C-BE32-E72D297353CC}">
              <c16:uniqueId val="{00000003-B996-44CC-BFDC-F2D8238F9EA0}"/>
            </c:ext>
          </c:extLst>
        </c:ser>
        <c:dLbls>
          <c:showLegendKey val="0"/>
          <c:showVal val="0"/>
          <c:showCatName val="0"/>
          <c:showSerName val="0"/>
          <c:showPercent val="0"/>
          <c:showBubbleSize val="0"/>
        </c:dLbls>
        <c:marker val="1"/>
        <c:smooth val="0"/>
        <c:axId val="127927424"/>
        <c:axId val="127928960"/>
      </c:lineChart>
      <c:catAx>
        <c:axId val="127927424"/>
        <c:scaling>
          <c:orientation val="minMax"/>
        </c:scaling>
        <c:delete val="0"/>
        <c:axPos val="b"/>
        <c:numFmt formatCode="General" sourceLinked="1"/>
        <c:majorTickMark val="out"/>
        <c:minorTickMark val="none"/>
        <c:tickLblPos val="nextTo"/>
        <c:crossAx val="127928960"/>
        <c:crosses val="autoZero"/>
        <c:auto val="1"/>
        <c:lblAlgn val="ctr"/>
        <c:lblOffset val="100"/>
        <c:noMultiLvlLbl val="0"/>
      </c:catAx>
      <c:valAx>
        <c:axId val="127928960"/>
        <c:scaling>
          <c:orientation val="minMax"/>
        </c:scaling>
        <c:delete val="0"/>
        <c:axPos val="l"/>
        <c:majorGridlines/>
        <c:numFmt formatCode="0" sourceLinked="1"/>
        <c:majorTickMark val="out"/>
        <c:minorTickMark val="none"/>
        <c:tickLblPos val="nextTo"/>
        <c:crossAx val="1279274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'30'!$K$25:$M$25</c:f>
              <c:numCache>
                <c:formatCode>0</c:formatCode>
                <c:ptCount val="3"/>
                <c:pt idx="0">
                  <c:v>0</c:v>
                </c:pt>
                <c:pt idx="1">
                  <c:v>0</c:v>
                </c:pt>
                <c:pt idx="2">
                  <c:v>0</c:v>
                </c:pt>
              </c:numCache>
            </c:numRef>
          </c:val>
          <c:extLst>
            <c:ext xmlns:c16="http://schemas.microsoft.com/office/drawing/2014/chart" uri="{C3380CC4-5D6E-409C-BE32-E72D297353CC}">
              <c16:uniqueId val="{00000000-924A-420F-AE8E-61CE7107B404}"/>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924A-420F-AE8E-61CE7107B404}"/>
            </c:ext>
          </c:extLst>
        </c:ser>
        <c:dLbls>
          <c:showLegendKey val="0"/>
          <c:showVal val="0"/>
          <c:showCatName val="0"/>
          <c:showSerName val="0"/>
          <c:showPercent val="0"/>
          <c:showBubbleSize val="0"/>
        </c:dLbls>
        <c:gapWidth val="150"/>
        <c:axId val="127959424"/>
        <c:axId val="12796096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924A-420F-AE8E-61CE7107B404}"/>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'30'!$K$28:$M$28</c:f>
              <c:numCache>
                <c:formatCode>0</c:formatCode>
                <c:ptCount val="3"/>
                <c:pt idx="0">
                  <c:v>0</c:v>
                </c:pt>
                <c:pt idx="1">
                  <c:v>0</c:v>
                </c:pt>
                <c:pt idx="2">
                  <c:v>0</c:v>
                </c:pt>
              </c:numCache>
            </c:numRef>
          </c:val>
          <c:smooth val="0"/>
          <c:extLst>
            <c:ext xmlns:c16="http://schemas.microsoft.com/office/drawing/2014/chart" uri="{C3380CC4-5D6E-409C-BE32-E72D297353CC}">
              <c16:uniqueId val="{00000003-924A-420F-AE8E-61CE7107B404}"/>
            </c:ext>
          </c:extLst>
        </c:ser>
        <c:dLbls>
          <c:showLegendKey val="0"/>
          <c:showVal val="0"/>
          <c:showCatName val="0"/>
          <c:showSerName val="0"/>
          <c:showPercent val="0"/>
          <c:showBubbleSize val="0"/>
        </c:dLbls>
        <c:marker val="1"/>
        <c:smooth val="0"/>
        <c:axId val="127959424"/>
        <c:axId val="127960960"/>
      </c:lineChart>
      <c:catAx>
        <c:axId val="127959424"/>
        <c:scaling>
          <c:orientation val="minMax"/>
        </c:scaling>
        <c:delete val="0"/>
        <c:axPos val="b"/>
        <c:numFmt formatCode="General" sourceLinked="1"/>
        <c:majorTickMark val="out"/>
        <c:minorTickMark val="none"/>
        <c:tickLblPos val="nextTo"/>
        <c:crossAx val="127960960"/>
        <c:crosses val="autoZero"/>
        <c:auto val="1"/>
        <c:lblAlgn val="ctr"/>
        <c:lblOffset val="100"/>
        <c:noMultiLvlLbl val="0"/>
      </c:catAx>
      <c:valAx>
        <c:axId val="127960960"/>
        <c:scaling>
          <c:orientation val="minMax"/>
        </c:scaling>
        <c:delete val="0"/>
        <c:axPos val="l"/>
        <c:majorGridlines/>
        <c:numFmt formatCode="0" sourceLinked="1"/>
        <c:majorTickMark val="out"/>
        <c:minorTickMark val="none"/>
        <c:tickLblPos val="nextTo"/>
        <c:crossAx val="1279594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'30'!$T$12:$V$12</c:f>
              <c:numCache>
                <c:formatCode>0</c:formatCode>
                <c:ptCount val="3"/>
                <c:pt idx="0">
                  <c:v>0</c:v>
                </c:pt>
                <c:pt idx="1">
                  <c:v>0</c:v>
                </c:pt>
                <c:pt idx="2">
                  <c:v>0</c:v>
                </c:pt>
              </c:numCache>
            </c:numRef>
          </c:val>
          <c:extLst>
            <c:ext xmlns:c16="http://schemas.microsoft.com/office/drawing/2014/chart" uri="{C3380CC4-5D6E-409C-BE32-E72D297353CC}">
              <c16:uniqueId val="{00000000-DD0B-4B23-862C-D20E3B8BECE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'30'!$T$13:$V$13</c:f>
              <c:numCache>
                <c:formatCode>0</c:formatCode>
                <c:ptCount val="3"/>
                <c:pt idx="0">
                  <c:v>0</c:v>
                </c:pt>
                <c:pt idx="1">
                  <c:v>0</c:v>
                </c:pt>
                <c:pt idx="2">
                  <c:v>0</c:v>
                </c:pt>
              </c:numCache>
            </c:numRef>
          </c:val>
          <c:extLst>
            <c:ext xmlns:c16="http://schemas.microsoft.com/office/drawing/2014/chart" uri="{C3380CC4-5D6E-409C-BE32-E72D297353CC}">
              <c16:uniqueId val="{00000001-DD0B-4B23-862C-D20E3B8BECE9}"/>
            </c:ext>
          </c:extLst>
        </c:ser>
        <c:dLbls>
          <c:showLegendKey val="0"/>
          <c:showVal val="0"/>
          <c:showCatName val="0"/>
          <c:showSerName val="0"/>
          <c:showPercent val="0"/>
          <c:showBubbleSize val="0"/>
        </c:dLbls>
        <c:gapWidth val="150"/>
        <c:axId val="128130432"/>
        <c:axId val="1281363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'30'!$T$14:$V$14</c:f>
              <c:numCache>
                <c:formatCode>0</c:formatCode>
                <c:ptCount val="3"/>
                <c:pt idx="0">
                  <c:v>0</c:v>
                </c:pt>
                <c:pt idx="1">
                  <c:v>0</c:v>
                </c:pt>
                <c:pt idx="2">
                  <c:v>0</c:v>
                </c:pt>
              </c:numCache>
            </c:numRef>
          </c:val>
          <c:smooth val="0"/>
          <c:extLst>
            <c:ext xmlns:c16="http://schemas.microsoft.com/office/drawing/2014/chart" uri="{C3380CC4-5D6E-409C-BE32-E72D297353CC}">
              <c16:uniqueId val="{00000002-DD0B-4B23-862C-D20E3B8BECE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'30'!$T$15:$V$15</c:f>
              <c:numCache>
                <c:formatCode>0</c:formatCode>
                <c:ptCount val="3"/>
                <c:pt idx="0">
                  <c:v>0</c:v>
                </c:pt>
                <c:pt idx="1">
                  <c:v>0</c:v>
                </c:pt>
                <c:pt idx="2">
                  <c:v>0</c:v>
                </c:pt>
              </c:numCache>
            </c:numRef>
          </c:val>
          <c:smooth val="0"/>
          <c:extLst>
            <c:ext xmlns:c16="http://schemas.microsoft.com/office/drawing/2014/chart" uri="{C3380CC4-5D6E-409C-BE32-E72D297353CC}">
              <c16:uniqueId val="{00000003-DD0B-4B23-862C-D20E3B8BECE9}"/>
            </c:ext>
          </c:extLst>
        </c:ser>
        <c:dLbls>
          <c:showLegendKey val="0"/>
          <c:showVal val="0"/>
          <c:showCatName val="0"/>
          <c:showSerName val="0"/>
          <c:showPercent val="0"/>
          <c:showBubbleSize val="0"/>
        </c:dLbls>
        <c:marker val="1"/>
        <c:smooth val="0"/>
        <c:axId val="128130432"/>
        <c:axId val="128136320"/>
      </c:lineChart>
      <c:catAx>
        <c:axId val="128130432"/>
        <c:scaling>
          <c:orientation val="minMax"/>
        </c:scaling>
        <c:delete val="0"/>
        <c:axPos val="b"/>
        <c:numFmt formatCode="General" sourceLinked="1"/>
        <c:majorTickMark val="out"/>
        <c:minorTickMark val="none"/>
        <c:tickLblPos val="nextTo"/>
        <c:crossAx val="128136320"/>
        <c:crosses val="autoZero"/>
        <c:auto val="1"/>
        <c:lblAlgn val="ctr"/>
        <c:lblOffset val="100"/>
        <c:noMultiLvlLbl val="0"/>
      </c:catAx>
      <c:valAx>
        <c:axId val="128136320"/>
        <c:scaling>
          <c:orientation val="minMax"/>
        </c:scaling>
        <c:delete val="0"/>
        <c:axPos val="l"/>
        <c:majorGridlines/>
        <c:numFmt formatCode="0" sourceLinked="1"/>
        <c:majorTickMark val="out"/>
        <c:minorTickMark val="none"/>
        <c:tickLblPos val="nextTo"/>
        <c:crossAx val="12813043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'30'!$T$38:$V$38</c:f>
              <c:numCache>
                <c:formatCode>0</c:formatCode>
                <c:ptCount val="3"/>
                <c:pt idx="0">
                  <c:v>0</c:v>
                </c:pt>
                <c:pt idx="1">
                  <c:v>0</c:v>
                </c:pt>
                <c:pt idx="2">
                  <c:v>0</c:v>
                </c:pt>
              </c:numCache>
            </c:numRef>
          </c:val>
          <c:extLst>
            <c:ext xmlns:c16="http://schemas.microsoft.com/office/drawing/2014/chart" uri="{C3380CC4-5D6E-409C-BE32-E72D297353CC}">
              <c16:uniqueId val="{00000000-B352-48A4-B62A-43807E671848}"/>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B352-48A4-B62A-43807E671848}"/>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B352-48A4-B62A-43807E671848}"/>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B352-48A4-B62A-43807E671848}"/>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8BF-498D-A6CB-77740ECC5B73}"/>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8BF-498D-A6CB-77740ECC5B73}"/>
            </c:ext>
          </c:extLst>
        </c:ser>
        <c:dLbls>
          <c:showLegendKey val="0"/>
          <c:showVal val="0"/>
          <c:showCatName val="0"/>
          <c:showSerName val="0"/>
          <c:showPercent val="0"/>
          <c:showBubbleSize val="0"/>
        </c:dLbls>
        <c:gapWidth val="150"/>
        <c:axId val="128332160"/>
        <c:axId val="128333696"/>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88BF-498D-A6CB-77740ECC5B73}"/>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8BF-498D-A6CB-77740ECC5B73}"/>
            </c:ext>
          </c:extLst>
        </c:ser>
        <c:dLbls>
          <c:showLegendKey val="0"/>
          <c:showVal val="0"/>
          <c:showCatName val="0"/>
          <c:showSerName val="0"/>
          <c:showPercent val="0"/>
          <c:showBubbleSize val="0"/>
        </c:dLbls>
        <c:marker val="1"/>
        <c:smooth val="0"/>
        <c:axId val="128332160"/>
        <c:axId val="128333696"/>
      </c:lineChart>
      <c:catAx>
        <c:axId val="128332160"/>
        <c:scaling>
          <c:orientation val="minMax"/>
        </c:scaling>
        <c:delete val="0"/>
        <c:axPos val="b"/>
        <c:numFmt formatCode="General" sourceLinked="1"/>
        <c:majorTickMark val="out"/>
        <c:minorTickMark val="none"/>
        <c:tickLblPos val="nextTo"/>
        <c:crossAx val="128333696"/>
        <c:crosses val="autoZero"/>
        <c:auto val="1"/>
        <c:lblAlgn val="ctr"/>
        <c:lblOffset val="100"/>
        <c:noMultiLvlLbl val="0"/>
      </c:catAx>
      <c:valAx>
        <c:axId val="128333696"/>
        <c:scaling>
          <c:orientation val="minMax"/>
        </c:scaling>
        <c:delete val="0"/>
        <c:axPos val="l"/>
        <c:majorGridlines/>
        <c:numFmt formatCode="0.0" sourceLinked="1"/>
        <c:majorTickMark val="out"/>
        <c:minorTickMark val="none"/>
        <c:tickLblPos val="nextTo"/>
        <c:crossAx val="12833216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959-4D4F-83FD-CD6D98EA4CE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959-4D4F-83FD-CD6D98EA4CEC}"/>
            </c:ext>
          </c:extLst>
        </c:ser>
        <c:dLbls>
          <c:showLegendKey val="0"/>
          <c:showVal val="0"/>
          <c:showCatName val="0"/>
          <c:showSerName val="0"/>
          <c:showPercent val="0"/>
          <c:showBubbleSize val="0"/>
        </c:dLbls>
        <c:gapWidth val="150"/>
        <c:axId val="128359808"/>
        <c:axId val="128369792"/>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F959-4D4F-83FD-CD6D98EA4CEC}"/>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959-4D4F-83FD-CD6D98EA4CEC}"/>
            </c:ext>
          </c:extLst>
        </c:ser>
        <c:dLbls>
          <c:showLegendKey val="0"/>
          <c:showVal val="0"/>
          <c:showCatName val="0"/>
          <c:showSerName val="0"/>
          <c:showPercent val="0"/>
          <c:showBubbleSize val="0"/>
        </c:dLbls>
        <c:marker val="1"/>
        <c:smooth val="0"/>
        <c:axId val="128359808"/>
        <c:axId val="128369792"/>
      </c:lineChart>
      <c:catAx>
        <c:axId val="128359808"/>
        <c:scaling>
          <c:orientation val="minMax"/>
        </c:scaling>
        <c:delete val="0"/>
        <c:axPos val="b"/>
        <c:numFmt formatCode="General" sourceLinked="1"/>
        <c:majorTickMark val="out"/>
        <c:minorTickMark val="none"/>
        <c:tickLblPos val="nextTo"/>
        <c:crossAx val="128369792"/>
        <c:crosses val="autoZero"/>
        <c:auto val="1"/>
        <c:lblAlgn val="ctr"/>
        <c:lblOffset val="100"/>
        <c:noMultiLvlLbl val="0"/>
      </c:catAx>
      <c:valAx>
        <c:axId val="128369792"/>
        <c:scaling>
          <c:orientation val="minMax"/>
          <c:max val="70"/>
          <c:min val="10"/>
        </c:scaling>
        <c:delete val="0"/>
        <c:axPos val="l"/>
        <c:majorGridlines/>
        <c:numFmt formatCode="0" sourceLinked="1"/>
        <c:majorTickMark val="out"/>
        <c:minorTickMark val="none"/>
        <c:tickLblPos val="nextTo"/>
        <c:crossAx val="12835980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1AA-46BF-9E00-6F742922124A}"/>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81AA-46BF-9E00-6F742922124A}"/>
            </c:ext>
          </c:extLst>
        </c:ser>
        <c:dLbls>
          <c:showLegendKey val="0"/>
          <c:showVal val="0"/>
          <c:showCatName val="0"/>
          <c:showSerName val="0"/>
          <c:showPercent val="0"/>
          <c:showBubbleSize val="0"/>
        </c:dLbls>
        <c:gapWidth val="150"/>
        <c:axId val="128395904"/>
        <c:axId val="128414080"/>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81AA-46BF-9E00-6F742922124A}"/>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81AA-46BF-9E00-6F742922124A}"/>
            </c:ext>
          </c:extLst>
        </c:ser>
        <c:dLbls>
          <c:showLegendKey val="0"/>
          <c:showVal val="0"/>
          <c:showCatName val="0"/>
          <c:showSerName val="0"/>
          <c:showPercent val="0"/>
          <c:showBubbleSize val="0"/>
        </c:dLbls>
        <c:marker val="1"/>
        <c:smooth val="0"/>
        <c:axId val="128395904"/>
        <c:axId val="128414080"/>
      </c:lineChart>
      <c:catAx>
        <c:axId val="128395904"/>
        <c:scaling>
          <c:orientation val="minMax"/>
        </c:scaling>
        <c:delete val="0"/>
        <c:axPos val="b"/>
        <c:numFmt formatCode="General" sourceLinked="1"/>
        <c:majorTickMark val="out"/>
        <c:minorTickMark val="none"/>
        <c:tickLblPos val="nextTo"/>
        <c:crossAx val="128414080"/>
        <c:crosses val="autoZero"/>
        <c:auto val="1"/>
        <c:lblAlgn val="ctr"/>
        <c:lblOffset val="100"/>
        <c:noMultiLvlLbl val="0"/>
      </c:catAx>
      <c:valAx>
        <c:axId val="128414080"/>
        <c:scaling>
          <c:orientation val="minMax"/>
          <c:max val="1"/>
        </c:scaling>
        <c:delete val="0"/>
        <c:axPos val="l"/>
        <c:majorGridlines/>
        <c:numFmt formatCode="0.0%" sourceLinked="1"/>
        <c:majorTickMark val="out"/>
        <c:minorTickMark val="none"/>
        <c:tickLblPos val="nextTo"/>
        <c:crossAx val="12839590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'31'!$A$35:$H$35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807-4C63-8973-CD9F1A82A30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'31'!$A$40:$H$40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807-4C63-8973-CD9F1A82A300}"/>
            </c:ext>
          </c:extLst>
        </c:ser>
        <c:dLbls>
          <c:showLegendKey val="0"/>
          <c:showVal val="0"/>
          <c:showCatName val="0"/>
          <c:showSerName val="0"/>
          <c:showPercent val="0"/>
          <c:showBubbleSize val="0"/>
        </c:dLbls>
        <c:gapWidth val="150"/>
        <c:axId val="128444288"/>
        <c:axId val="128445824"/>
      </c:barChart>
      <c:lineChart>
        <c:grouping val="standard"/>
        <c:varyColors val="0"/>
        <c:ser>
          <c:idx val="2"/>
          <c:order val="2"/>
          <c:spPr>
            <a:ln w="22225">
              <a:solidFill>
                <a:srgbClr val="FF0000"/>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807-4C63-8973-CD9F1A82A300}"/>
            </c:ext>
          </c:extLst>
        </c:ser>
        <c:ser>
          <c:idx val="3"/>
          <c:order val="3"/>
          <c:spPr>
            <a:ln w="22225">
              <a:solidFill>
                <a:schemeClr val="tx2">
                  <a:lumMod val="75000"/>
                </a:schemeClr>
              </a:solidFill>
              <a:prstDash val="dash"/>
            </a:ln>
          </c:spPr>
          <c:marker>
            <c:symbol val="none"/>
          </c:marker>
          <c:cat>
            <c:strRef>
              <c:f>'31'!$A$8:$H$8</c:f>
              <c:strCache>
                <c:ptCount val="8"/>
                <c:pt idx="0">
                  <c:v>Aug</c:v>
                </c:pt>
                <c:pt idx="1">
                  <c:v>Sep</c:v>
                </c:pt>
                <c:pt idx="2">
                  <c:v>Oct</c:v>
                </c:pt>
                <c:pt idx="3">
                  <c:v>Nov</c:v>
                </c:pt>
                <c:pt idx="4">
                  <c:v>Jan</c:v>
                </c:pt>
                <c:pt idx="5">
                  <c:v>Feb</c:v>
                </c:pt>
                <c:pt idx="6">
                  <c:v>Mar</c:v>
                </c:pt>
                <c:pt idx="7">
                  <c:v>Apr</c:v>
                </c:pt>
              </c:strCache>
            </c:strRef>
          </c:cat>
          <c:val>
            <c:numRef>
              <c:f>'31'!$A$37:$H$37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807-4C63-8973-CD9F1A82A300}"/>
            </c:ext>
          </c:extLst>
        </c:ser>
        <c:dLbls>
          <c:showLegendKey val="0"/>
          <c:showVal val="0"/>
          <c:showCatName val="0"/>
          <c:showSerName val="0"/>
          <c:showPercent val="0"/>
          <c:showBubbleSize val="0"/>
        </c:dLbls>
        <c:marker val="1"/>
        <c:smooth val="0"/>
        <c:axId val="128444288"/>
        <c:axId val="128445824"/>
      </c:lineChart>
      <c:catAx>
        <c:axId val="128444288"/>
        <c:scaling>
          <c:orientation val="minMax"/>
        </c:scaling>
        <c:delete val="0"/>
        <c:axPos val="b"/>
        <c:numFmt formatCode="General" sourceLinked="1"/>
        <c:majorTickMark val="out"/>
        <c:minorTickMark val="none"/>
        <c:tickLblPos val="nextTo"/>
        <c:crossAx val="128445824"/>
        <c:crosses val="autoZero"/>
        <c:auto val="1"/>
        <c:lblAlgn val="ctr"/>
        <c:lblOffset val="100"/>
        <c:noMultiLvlLbl val="0"/>
      </c:catAx>
      <c:valAx>
        <c:axId val="128445824"/>
        <c:scaling>
          <c:orientation val="minMax"/>
          <c:max val="1"/>
        </c:scaling>
        <c:delete val="0"/>
        <c:axPos val="l"/>
        <c:majorGridlines/>
        <c:numFmt formatCode="0.0%" sourceLinked="1"/>
        <c:majorTickMark val="out"/>
        <c:minorTickMark val="none"/>
        <c:tickLblPos val="nextTo"/>
        <c:crossAx val="1284442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'31'!$J$34:$P$34</c:f>
              <c:strCache>
                <c:ptCount val="7"/>
                <c:pt idx="0">
                  <c:v>GP 1</c:v>
                </c:pt>
                <c:pt idx="1">
                  <c:v>GP 2</c:v>
                </c:pt>
                <c:pt idx="2">
                  <c:v>GP 3</c:v>
                </c:pt>
                <c:pt idx="3">
                  <c:v>GP 4</c:v>
                </c:pt>
                <c:pt idx="4">
                  <c:v>GP 5</c:v>
                </c:pt>
                <c:pt idx="5">
                  <c:v>GP 6</c:v>
                </c:pt>
                <c:pt idx="6">
                  <c:v>AVE</c:v>
                </c:pt>
              </c:strCache>
            </c:strRef>
          </c:cat>
          <c:val>
            <c:numRef>
              <c:f>'31'!$J$35:$P$35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6DE-4411-8B50-7655AE3B4D1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'31'!$J$34:$P$34</c:f>
              <c:strCache>
                <c:ptCount val="7"/>
                <c:pt idx="0">
                  <c:v>GP 1</c:v>
                </c:pt>
                <c:pt idx="1">
                  <c:v>GP 2</c:v>
                </c:pt>
                <c:pt idx="2">
                  <c:v>GP 3</c:v>
                </c:pt>
                <c:pt idx="3">
                  <c:v>GP 4</c:v>
                </c:pt>
                <c:pt idx="4">
                  <c:v>GP 5</c:v>
                </c:pt>
                <c:pt idx="5">
                  <c:v>GP 6</c:v>
                </c:pt>
                <c:pt idx="6">
                  <c:v>AVE</c:v>
                </c:pt>
              </c:strCache>
            </c:strRef>
          </c:cat>
          <c:val>
            <c:numRef>
              <c:f>'31'!$J$40:$P$40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86DE-4411-8B50-7655AE3B4D10}"/>
            </c:ext>
          </c:extLst>
        </c:ser>
        <c:dLbls>
          <c:showLegendKey val="0"/>
          <c:showVal val="0"/>
          <c:showCatName val="0"/>
          <c:showSerName val="0"/>
          <c:showPercent val="0"/>
          <c:showBubbleSize val="0"/>
        </c:dLbls>
        <c:gapWidth val="150"/>
        <c:axId val="128500864"/>
        <c:axId val="128502400"/>
      </c:barChart>
      <c:lineChart>
        <c:grouping val="standard"/>
        <c:varyColors val="0"/>
        <c:ser>
          <c:idx val="2"/>
          <c:order val="2"/>
          <c:spPr>
            <a:ln w="22225">
              <a:solidFill>
                <a:srgbClr val="FF0000"/>
              </a:solidFill>
              <a:prstDash val="dash"/>
            </a:ln>
          </c:spPr>
          <c:marker>
            <c:symbol val="none"/>
          </c:marker>
          <c:cat>
            <c:strRef>
              <c:f>'31'!$J$34:$P$34</c:f>
              <c:strCache>
                <c:ptCount val="7"/>
                <c:pt idx="0">
                  <c:v>GP 1</c:v>
                </c:pt>
                <c:pt idx="1">
                  <c:v>GP 2</c:v>
                </c:pt>
                <c:pt idx="2">
                  <c:v>GP 3</c:v>
                </c:pt>
                <c:pt idx="3">
                  <c:v>GP 4</c:v>
                </c:pt>
                <c:pt idx="4">
                  <c:v>GP 5</c:v>
                </c:pt>
                <c:pt idx="5">
                  <c:v>GP 6</c:v>
                </c:pt>
                <c:pt idx="6">
                  <c:v>AVE</c:v>
                </c:pt>
              </c:strCache>
            </c:strRef>
          </c:cat>
          <c:val>
            <c:numRef>
              <c:f>'31'!$J$38:$P$38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86DE-4411-8B50-7655AE3B4D10}"/>
            </c:ext>
          </c:extLst>
        </c:ser>
        <c:ser>
          <c:idx val="3"/>
          <c:order val="3"/>
          <c:spPr>
            <a:ln w="22225">
              <a:solidFill>
                <a:schemeClr val="tx2">
                  <a:lumMod val="75000"/>
                </a:schemeClr>
              </a:solidFill>
              <a:prstDash val="dash"/>
            </a:ln>
          </c:spPr>
          <c:marker>
            <c:symbol val="none"/>
          </c:marker>
          <c:cat>
            <c:strRef>
              <c:f>'31'!$J$34:$P$34</c:f>
              <c:strCache>
                <c:ptCount val="7"/>
                <c:pt idx="0">
                  <c:v>GP 1</c:v>
                </c:pt>
                <c:pt idx="1">
                  <c:v>GP 2</c:v>
                </c:pt>
                <c:pt idx="2">
                  <c:v>GP 3</c:v>
                </c:pt>
                <c:pt idx="3">
                  <c:v>GP 4</c:v>
                </c:pt>
                <c:pt idx="4">
                  <c:v>GP 5</c:v>
                </c:pt>
                <c:pt idx="5">
                  <c:v>GP 6</c:v>
                </c:pt>
                <c:pt idx="6">
                  <c:v>AVE</c:v>
                </c:pt>
              </c:strCache>
            </c:strRef>
          </c:cat>
          <c:val>
            <c:numRef>
              <c:f>'31'!$J$37:$P$37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86DE-4411-8B50-7655AE3B4D10}"/>
            </c:ext>
          </c:extLst>
        </c:ser>
        <c:dLbls>
          <c:showLegendKey val="0"/>
          <c:showVal val="0"/>
          <c:showCatName val="0"/>
          <c:showSerName val="0"/>
          <c:showPercent val="0"/>
          <c:showBubbleSize val="0"/>
        </c:dLbls>
        <c:marker val="1"/>
        <c:smooth val="0"/>
        <c:axId val="128500864"/>
        <c:axId val="128502400"/>
      </c:lineChart>
      <c:catAx>
        <c:axId val="128500864"/>
        <c:scaling>
          <c:orientation val="minMax"/>
        </c:scaling>
        <c:delete val="0"/>
        <c:axPos val="b"/>
        <c:numFmt formatCode="General" sourceLinked="1"/>
        <c:majorTickMark val="out"/>
        <c:minorTickMark val="none"/>
        <c:tickLblPos val="nextTo"/>
        <c:crossAx val="128502400"/>
        <c:crosses val="autoZero"/>
        <c:auto val="1"/>
        <c:lblAlgn val="ctr"/>
        <c:lblOffset val="100"/>
        <c:noMultiLvlLbl val="0"/>
      </c:catAx>
      <c:valAx>
        <c:axId val="128502400"/>
        <c:scaling>
          <c:orientation val="minMax"/>
          <c:max val="1"/>
          <c:min val="0.4"/>
        </c:scaling>
        <c:delete val="0"/>
        <c:axPos val="l"/>
        <c:majorGridlines/>
        <c:numFmt formatCode="0%" sourceLinked="1"/>
        <c:majorTickMark val="out"/>
        <c:minorTickMark val="none"/>
        <c:tickLblPos val="nextTo"/>
        <c:crossAx val="1285008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'31'!$B$25:$D$25</c:f>
              <c:numCache>
                <c:formatCode>0</c:formatCode>
                <c:ptCount val="3"/>
                <c:pt idx="0">
                  <c:v>0</c:v>
                </c:pt>
                <c:pt idx="1">
                  <c:v>0</c:v>
                </c:pt>
                <c:pt idx="2">
                  <c:v>0</c:v>
                </c:pt>
              </c:numCache>
            </c:numRef>
          </c:val>
          <c:extLst>
            <c:ext xmlns:c16="http://schemas.microsoft.com/office/drawing/2014/chart" uri="{C3380CC4-5D6E-409C-BE32-E72D297353CC}">
              <c16:uniqueId val="{00000000-0D62-4263-98BC-5771DAE35C00}"/>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'31'!$B$26:$D$26</c:f>
              <c:numCache>
                <c:formatCode>0</c:formatCode>
                <c:ptCount val="3"/>
                <c:pt idx="0">
                  <c:v>0</c:v>
                </c:pt>
                <c:pt idx="1">
                  <c:v>0</c:v>
                </c:pt>
                <c:pt idx="2">
                  <c:v>0</c:v>
                </c:pt>
              </c:numCache>
            </c:numRef>
          </c:val>
          <c:extLst>
            <c:ext xmlns:c16="http://schemas.microsoft.com/office/drawing/2014/chart" uri="{C3380CC4-5D6E-409C-BE32-E72D297353CC}">
              <c16:uniqueId val="{00000001-0D62-4263-98BC-5771DAE35C00}"/>
            </c:ext>
          </c:extLst>
        </c:ser>
        <c:dLbls>
          <c:showLegendKey val="0"/>
          <c:showVal val="0"/>
          <c:showCatName val="0"/>
          <c:showSerName val="0"/>
          <c:showPercent val="0"/>
          <c:showBubbleSize val="0"/>
        </c:dLbls>
        <c:gapWidth val="150"/>
        <c:axId val="128598400"/>
        <c:axId val="128599936"/>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'31'!$B$27:$D$27</c:f>
              <c:numCache>
                <c:formatCode>0</c:formatCode>
                <c:ptCount val="3"/>
                <c:pt idx="0">
                  <c:v>0</c:v>
                </c:pt>
                <c:pt idx="1">
                  <c:v>0</c:v>
                </c:pt>
                <c:pt idx="2">
                  <c:v>0</c:v>
                </c:pt>
              </c:numCache>
            </c:numRef>
          </c:val>
          <c:smooth val="0"/>
          <c:extLst>
            <c:ext xmlns:c16="http://schemas.microsoft.com/office/drawing/2014/chart" uri="{C3380CC4-5D6E-409C-BE32-E72D297353CC}">
              <c16:uniqueId val="{00000002-0D62-4263-98BC-5771DAE35C00}"/>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'31'!$B$28:$D$28</c:f>
              <c:numCache>
                <c:formatCode>0</c:formatCode>
                <c:ptCount val="3"/>
                <c:pt idx="0">
                  <c:v>0</c:v>
                </c:pt>
                <c:pt idx="1">
                  <c:v>0</c:v>
                </c:pt>
                <c:pt idx="2">
                  <c:v>0</c:v>
                </c:pt>
              </c:numCache>
            </c:numRef>
          </c:val>
          <c:smooth val="0"/>
          <c:extLst>
            <c:ext xmlns:c16="http://schemas.microsoft.com/office/drawing/2014/chart" uri="{C3380CC4-5D6E-409C-BE32-E72D297353CC}">
              <c16:uniqueId val="{00000003-0D62-4263-98BC-5771DAE35C00}"/>
            </c:ext>
          </c:extLst>
        </c:ser>
        <c:dLbls>
          <c:showLegendKey val="0"/>
          <c:showVal val="0"/>
          <c:showCatName val="0"/>
          <c:showSerName val="0"/>
          <c:showPercent val="0"/>
          <c:showBubbleSize val="0"/>
        </c:dLbls>
        <c:marker val="1"/>
        <c:smooth val="0"/>
        <c:axId val="128598400"/>
        <c:axId val="128599936"/>
      </c:lineChart>
      <c:catAx>
        <c:axId val="128598400"/>
        <c:scaling>
          <c:orientation val="minMax"/>
        </c:scaling>
        <c:delete val="0"/>
        <c:axPos val="b"/>
        <c:numFmt formatCode="General" sourceLinked="1"/>
        <c:majorTickMark val="out"/>
        <c:minorTickMark val="none"/>
        <c:tickLblPos val="nextTo"/>
        <c:crossAx val="128599936"/>
        <c:crosses val="autoZero"/>
        <c:auto val="1"/>
        <c:lblAlgn val="ctr"/>
        <c:lblOffset val="100"/>
        <c:noMultiLvlLbl val="0"/>
      </c:catAx>
      <c:valAx>
        <c:axId val="128599936"/>
        <c:scaling>
          <c:orientation val="minMax"/>
        </c:scaling>
        <c:delete val="0"/>
        <c:axPos val="l"/>
        <c:majorGridlines/>
        <c:numFmt formatCode="0" sourceLinked="1"/>
        <c:majorTickMark val="out"/>
        <c:minorTickMark val="none"/>
        <c:tickLblPos val="nextTo"/>
        <c:crossAx val="12859840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'31'!$K$25:$M$25</c:f>
              <c:numCache>
                <c:formatCode>0</c:formatCode>
                <c:ptCount val="3"/>
                <c:pt idx="0">
                  <c:v>0</c:v>
                </c:pt>
                <c:pt idx="1">
                  <c:v>0</c:v>
                </c:pt>
                <c:pt idx="2">
                  <c:v>0</c:v>
                </c:pt>
              </c:numCache>
            </c:numRef>
          </c:val>
          <c:extLst>
            <c:ext xmlns:c16="http://schemas.microsoft.com/office/drawing/2014/chart" uri="{C3380CC4-5D6E-409C-BE32-E72D297353CC}">
              <c16:uniqueId val="{00000000-1564-4DF7-96F9-D3BC4EDDE67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1564-4DF7-96F9-D3BC4EDDE673}"/>
            </c:ext>
          </c:extLst>
        </c:ser>
        <c:dLbls>
          <c:showLegendKey val="0"/>
          <c:showVal val="0"/>
          <c:showCatName val="0"/>
          <c:showSerName val="0"/>
          <c:showPercent val="0"/>
          <c:showBubbleSize val="0"/>
        </c:dLbls>
        <c:gapWidth val="150"/>
        <c:axId val="128523648"/>
        <c:axId val="128529536"/>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1564-4DF7-96F9-D3BC4EDDE67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'31'!$K$28:$M$28</c:f>
              <c:numCache>
                <c:formatCode>0</c:formatCode>
                <c:ptCount val="3"/>
                <c:pt idx="0">
                  <c:v>0</c:v>
                </c:pt>
                <c:pt idx="1">
                  <c:v>0</c:v>
                </c:pt>
                <c:pt idx="2">
                  <c:v>0</c:v>
                </c:pt>
              </c:numCache>
            </c:numRef>
          </c:val>
          <c:smooth val="0"/>
          <c:extLst>
            <c:ext xmlns:c16="http://schemas.microsoft.com/office/drawing/2014/chart" uri="{C3380CC4-5D6E-409C-BE32-E72D297353CC}">
              <c16:uniqueId val="{00000003-1564-4DF7-96F9-D3BC4EDDE673}"/>
            </c:ext>
          </c:extLst>
        </c:ser>
        <c:dLbls>
          <c:showLegendKey val="0"/>
          <c:showVal val="0"/>
          <c:showCatName val="0"/>
          <c:showSerName val="0"/>
          <c:showPercent val="0"/>
          <c:showBubbleSize val="0"/>
        </c:dLbls>
        <c:marker val="1"/>
        <c:smooth val="0"/>
        <c:axId val="128523648"/>
        <c:axId val="128529536"/>
      </c:lineChart>
      <c:catAx>
        <c:axId val="128523648"/>
        <c:scaling>
          <c:orientation val="minMax"/>
        </c:scaling>
        <c:delete val="0"/>
        <c:axPos val="b"/>
        <c:numFmt formatCode="General" sourceLinked="1"/>
        <c:majorTickMark val="out"/>
        <c:minorTickMark val="none"/>
        <c:tickLblPos val="nextTo"/>
        <c:crossAx val="128529536"/>
        <c:crosses val="autoZero"/>
        <c:auto val="1"/>
        <c:lblAlgn val="ctr"/>
        <c:lblOffset val="100"/>
        <c:noMultiLvlLbl val="0"/>
      </c:catAx>
      <c:valAx>
        <c:axId val="128529536"/>
        <c:scaling>
          <c:orientation val="minMax"/>
        </c:scaling>
        <c:delete val="0"/>
        <c:axPos val="l"/>
        <c:majorGridlines/>
        <c:numFmt formatCode="0" sourceLinked="1"/>
        <c:majorTickMark val="out"/>
        <c:minorTickMark val="none"/>
        <c:tickLblPos val="nextTo"/>
        <c:crossAx val="128523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'31'!$T$12:$V$12</c:f>
              <c:numCache>
                <c:formatCode>0</c:formatCode>
                <c:ptCount val="3"/>
                <c:pt idx="0">
                  <c:v>0</c:v>
                </c:pt>
                <c:pt idx="1">
                  <c:v>0</c:v>
                </c:pt>
                <c:pt idx="2">
                  <c:v>0</c:v>
                </c:pt>
              </c:numCache>
            </c:numRef>
          </c:val>
          <c:extLst>
            <c:ext xmlns:c16="http://schemas.microsoft.com/office/drawing/2014/chart" uri="{C3380CC4-5D6E-409C-BE32-E72D297353CC}">
              <c16:uniqueId val="{00000000-CF95-4FFB-B5AB-3306D46C40D9}"/>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'31'!$T$13:$V$13</c:f>
              <c:numCache>
                <c:formatCode>0</c:formatCode>
                <c:ptCount val="3"/>
                <c:pt idx="0">
                  <c:v>0</c:v>
                </c:pt>
                <c:pt idx="1">
                  <c:v>0</c:v>
                </c:pt>
                <c:pt idx="2">
                  <c:v>0</c:v>
                </c:pt>
              </c:numCache>
            </c:numRef>
          </c:val>
          <c:extLst>
            <c:ext xmlns:c16="http://schemas.microsoft.com/office/drawing/2014/chart" uri="{C3380CC4-5D6E-409C-BE32-E72D297353CC}">
              <c16:uniqueId val="{00000001-CF95-4FFB-B5AB-3306D46C40D9}"/>
            </c:ext>
          </c:extLst>
        </c:ser>
        <c:dLbls>
          <c:showLegendKey val="0"/>
          <c:showVal val="0"/>
          <c:showCatName val="0"/>
          <c:showSerName val="0"/>
          <c:showPercent val="0"/>
          <c:showBubbleSize val="0"/>
        </c:dLbls>
        <c:gapWidth val="150"/>
        <c:axId val="128559744"/>
        <c:axId val="1285697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'31'!$T$14:$V$14</c:f>
              <c:numCache>
                <c:formatCode>0</c:formatCode>
                <c:ptCount val="3"/>
                <c:pt idx="0">
                  <c:v>0</c:v>
                </c:pt>
                <c:pt idx="1">
                  <c:v>0</c:v>
                </c:pt>
                <c:pt idx="2">
                  <c:v>0</c:v>
                </c:pt>
              </c:numCache>
            </c:numRef>
          </c:val>
          <c:smooth val="0"/>
          <c:extLst>
            <c:ext xmlns:c16="http://schemas.microsoft.com/office/drawing/2014/chart" uri="{C3380CC4-5D6E-409C-BE32-E72D297353CC}">
              <c16:uniqueId val="{00000002-CF95-4FFB-B5AB-3306D46C40D9}"/>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'31'!$T$15:$V$15</c:f>
              <c:numCache>
                <c:formatCode>0</c:formatCode>
                <c:ptCount val="3"/>
                <c:pt idx="0">
                  <c:v>0</c:v>
                </c:pt>
                <c:pt idx="1">
                  <c:v>0</c:v>
                </c:pt>
                <c:pt idx="2">
                  <c:v>0</c:v>
                </c:pt>
              </c:numCache>
            </c:numRef>
          </c:val>
          <c:smooth val="0"/>
          <c:extLst>
            <c:ext xmlns:c16="http://schemas.microsoft.com/office/drawing/2014/chart" uri="{C3380CC4-5D6E-409C-BE32-E72D297353CC}">
              <c16:uniqueId val="{00000003-CF95-4FFB-B5AB-3306D46C40D9}"/>
            </c:ext>
          </c:extLst>
        </c:ser>
        <c:dLbls>
          <c:showLegendKey val="0"/>
          <c:showVal val="0"/>
          <c:showCatName val="0"/>
          <c:showSerName val="0"/>
          <c:showPercent val="0"/>
          <c:showBubbleSize val="0"/>
        </c:dLbls>
        <c:marker val="1"/>
        <c:smooth val="0"/>
        <c:axId val="128559744"/>
        <c:axId val="128569728"/>
      </c:lineChart>
      <c:catAx>
        <c:axId val="128559744"/>
        <c:scaling>
          <c:orientation val="minMax"/>
        </c:scaling>
        <c:delete val="0"/>
        <c:axPos val="b"/>
        <c:numFmt formatCode="General" sourceLinked="1"/>
        <c:majorTickMark val="out"/>
        <c:minorTickMark val="none"/>
        <c:tickLblPos val="nextTo"/>
        <c:crossAx val="128569728"/>
        <c:crosses val="autoZero"/>
        <c:auto val="1"/>
        <c:lblAlgn val="ctr"/>
        <c:lblOffset val="100"/>
        <c:noMultiLvlLbl val="0"/>
      </c:catAx>
      <c:valAx>
        <c:axId val="128569728"/>
        <c:scaling>
          <c:orientation val="minMax"/>
        </c:scaling>
        <c:delete val="0"/>
        <c:axPos val="l"/>
        <c:majorGridlines/>
        <c:numFmt formatCode="0" sourceLinked="1"/>
        <c:majorTickMark val="out"/>
        <c:minorTickMark val="none"/>
        <c:tickLblPos val="nextTo"/>
        <c:crossAx val="1285597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'31'!$T$38:$V$38</c:f>
              <c:numCache>
                <c:formatCode>0</c:formatCode>
                <c:ptCount val="3"/>
                <c:pt idx="0">
                  <c:v>0</c:v>
                </c:pt>
                <c:pt idx="1">
                  <c:v>0</c:v>
                </c:pt>
                <c:pt idx="2">
                  <c:v>0</c:v>
                </c:pt>
              </c:numCache>
            </c:numRef>
          </c:val>
          <c:extLst>
            <c:ext xmlns:c16="http://schemas.microsoft.com/office/drawing/2014/chart" uri="{C3380CC4-5D6E-409C-BE32-E72D297353CC}">
              <c16:uniqueId val="{00000000-90EC-4AFE-ADDE-88C7ADBB92D0}"/>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90EC-4AFE-ADDE-88C7ADBB92D0}"/>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90EC-4AFE-ADDE-88C7ADBB92D0}"/>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90EC-4AFE-ADDE-88C7ADBB92D0}"/>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33E-4FE1-B019-94798A280CA9}"/>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33E-4FE1-B019-94798A280CA9}"/>
            </c:ext>
          </c:extLst>
        </c:ser>
        <c:dLbls>
          <c:showLegendKey val="0"/>
          <c:showVal val="0"/>
          <c:showCatName val="0"/>
          <c:showSerName val="0"/>
          <c:showPercent val="0"/>
          <c:showBubbleSize val="0"/>
        </c:dLbls>
        <c:gapWidth val="150"/>
        <c:axId val="128830848"/>
        <c:axId val="128652416"/>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33E-4FE1-B019-94798A280CA9}"/>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33E-4FE1-B019-94798A280CA9}"/>
            </c:ext>
          </c:extLst>
        </c:ser>
        <c:dLbls>
          <c:showLegendKey val="0"/>
          <c:showVal val="0"/>
          <c:showCatName val="0"/>
          <c:showSerName val="0"/>
          <c:showPercent val="0"/>
          <c:showBubbleSize val="0"/>
        </c:dLbls>
        <c:marker val="1"/>
        <c:smooth val="0"/>
        <c:axId val="128830848"/>
        <c:axId val="128652416"/>
      </c:lineChart>
      <c:catAx>
        <c:axId val="128830848"/>
        <c:scaling>
          <c:orientation val="minMax"/>
        </c:scaling>
        <c:delete val="0"/>
        <c:axPos val="b"/>
        <c:numFmt formatCode="General" sourceLinked="1"/>
        <c:majorTickMark val="out"/>
        <c:minorTickMark val="none"/>
        <c:tickLblPos val="nextTo"/>
        <c:crossAx val="128652416"/>
        <c:crosses val="autoZero"/>
        <c:auto val="1"/>
        <c:lblAlgn val="ctr"/>
        <c:lblOffset val="100"/>
        <c:noMultiLvlLbl val="0"/>
      </c:catAx>
      <c:valAx>
        <c:axId val="128652416"/>
        <c:scaling>
          <c:orientation val="minMax"/>
        </c:scaling>
        <c:delete val="0"/>
        <c:axPos val="l"/>
        <c:majorGridlines/>
        <c:numFmt formatCode="0.0" sourceLinked="1"/>
        <c:majorTickMark val="out"/>
        <c:minorTickMark val="none"/>
        <c:tickLblPos val="nextTo"/>
        <c:crossAx val="1288308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D6BC-44D8-BD7A-0C5D908A434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D6BC-44D8-BD7A-0C5D908A434F}"/>
            </c:ext>
          </c:extLst>
        </c:ser>
        <c:dLbls>
          <c:showLegendKey val="0"/>
          <c:showVal val="0"/>
          <c:showCatName val="0"/>
          <c:showSerName val="0"/>
          <c:showPercent val="0"/>
          <c:showBubbleSize val="0"/>
        </c:dLbls>
        <c:gapWidth val="150"/>
        <c:axId val="128682624"/>
        <c:axId val="128692608"/>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D6BC-44D8-BD7A-0C5D908A434F}"/>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D6BC-44D8-BD7A-0C5D908A434F}"/>
            </c:ext>
          </c:extLst>
        </c:ser>
        <c:dLbls>
          <c:showLegendKey val="0"/>
          <c:showVal val="0"/>
          <c:showCatName val="0"/>
          <c:showSerName val="0"/>
          <c:showPercent val="0"/>
          <c:showBubbleSize val="0"/>
        </c:dLbls>
        <c:marker val="1"/>
        <c:smooth val="0"/>
        <c:axId val="128682624"/>
        <c:axId val="128692608"/>
      </c:lineChart>
      <c:catAx>
        <c:axId val="128682624"/>
        <c:scaling>
          <c:orientation val="minMax"/>
        </c:scaling>
        <c:delete val="0"/>
        <c:axPos val="b"/>
        <c:numFmt formatCode="General" sourceLinked="1"/>
        <c:majorTickMark val="out"/>
        <c:minorTickMark val="none"/>
        <c:tickLblPos val="nextTo"/>
        <c:crossAx val="128692608"/>
        <c:crosses val="autoZero"/>
        <c:auto val="1"/>
        <c:lblAlgn val="ctr"/>
        <c:lblOffset val="100"/>
        <c:noMultiLvlLbl val="0"/>
      </c:catAx>
      <c:valAx>
        <c:axId val="128692608"/>
        <c:scaling>
          <c:orientation val="minMax"/>
          <c:max val="70"/>
          <c:min val="10"/>
        </c:scaling>
        <c:delete val="0"/>
        <c:axPos val="l"/>
        <c:majorGridlines/>
        <c:numFmt formatCode="0" sourceLinked="1"/>
        <c:majorTickMark val="out"/>
        <c:minorTickMark val="none"/>
        <c:tickLblPos val="nextTo"/>
        <c:crossAx val="12868262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6D7D-4FA6-8F19-C7119112B99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6D7D-4FA6-8F19-C7119112B994}"/>
            </c:ext>
          </c:extLst>
        </c:ser>
        <c:dLbls>
          <c:showLegendKey val="0"/>
          <c:showVal val="0"/>
          <c:showCatName val="0"/>
          <c:showSerName val="0"/>
          <c:showPercent val="0"/>
          <c:showBubbleSize val="0"/>
        </c:dLbls>
        <c:gapWidth val="150"/>
        <c:axId val="123033472"/>
        <c:axId val="123035008"/>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6D7D-4FA6-8F19-C7119112B994}"/>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6D7D-4FA6-8F19-C7119112B994}"/>
            </c:ext>
          </c:extLst>
        </c:ser>
        <c:dLbls>
          <c:showLegendKey val="0"/>
          <c:showVal val="0"/>
          <c:showCatName val="0"/>
          <c:showSerName val="0"/>
          <c:showPercent val="0"/>
          <c:showBubbleSize val="0"/>
        </c:dLbls>
        <c:marker val="1"/>
        <c:smooth val="0"/>
        <c:axId val="123033472"/>
        <c:axId val="123035008"/>
      </c:lineChart>
      <c:catAx>
        <c:axId val="123033472"/>
        <c:scaling>
          <c:orientation val="minMax"/>
        </c:scaling>
        <c:delete val="0"/>
        <c:axPos val="b"/>
        <c:numFmt formatCode="General" sourceLinked="1"/>
        <c:majorTickMark val="out"/>
        <c:minorTickMark val="none"/>
        <c:tickLblPos val="nextTo"/>
        <c:crossAx val="123035008"/>
        <c:crosses val="autoZero"/>
        <c:auto val="1"/>
        <c:lblAlgn val="ctr"/>
        <c:lblOffset val="100"/>
        <c:noMultiLvlLbl val="0"/>
      </c:catAx>
      <c:valAx>
        <c:axId val="123035008"/>
        <c:scaling>
          <c:orientation val="minMax"/>
          <c:max val="1"/>
        </c:scaling>
        <c:delete val="0"/>
        <c:axPos val="l"/>
        <c:majorGridlines/>
        <c:numFmt formatCode="0.0%" sourceLinked="1"/>
        <c:majorTickMark val="out"/>
        <c:minorTickMark val="none"/>
        <c:tickLblPos val="nextTo"/>
        <c:crossAx val="1230334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'32'!$A$35:$H$35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E5E-4F72-ACEF-AF4DCA36871F}"/>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'32'!$A$40:$H$40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E5E-4F72-ACEF-AF4DCA36871F}"/>
            </c:ext>
          </c:extLst>
        </c:ser>
        <c:dLbls>
          <c:showLegendKey val="0"/>
          <c:showVal val="0"/>
          <c:showCatName val="0"/>
          <c:showSerName val="0"/>
          <c:showPercent val="0"/>
          <c:showBubbleSize val="0"/>
        </c:dLbls>
        <c:gapWidth val="150"/>
        <c:axId val="123069568"/>
        <c:axId val="123071104"/>
      </c:barChart>
      <c:lineChart>
        <c:grouping val="standard"/>
        <c:varyColors val="0"/>
        <c:ser>
          <c:idx val="2"/>
          <c:order val="2"/>
          <c:spPr>
            <a:ln w="22225">
              <a:solidFill>
                <a:srgbClr val="FF0000"/>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3E5E-4F72-ACEF-AF4DCA36871F}"/>
            </c:ext>
          </c:extLst>
        </c:ser>
        <c:ser>
          <c:idx val="3"/>
          <c:order val="3"/>
          <c:spPr>
            <a:ln w="22225">
              <a:solidFill>
                <a:schemeClr val="tx2">
                  <a:lumMod val="75000"/>
                </a:schemeClr>
              </a:solidFill>
              <a:prstDash val="dash"/>
            </a:ln>
          </c:spPr>
          <c:marker>
            <c:symbol val="none"/>
          </c:marker>
          <c:cat>
            <c:strRef>
              <c:f>'32'!$A$8:$H$8</c:f>
              <c:strCache>
                <c:ptCount val="8"/>
                <c:pt idx="0">
                  <c:v>Aug</c:v>
                </c:pt>
                <c:pt idx="1">
                  <c:v>Sep</c:v>
                </c:pt>
                <c:pt idx="2">
                  <c:v>Oct</c:v>
                </c:pt>
                <c:pt idx="3">
                  <c:v>Nov</c:v>
                </c:pt>
                <c:pt idx="4">
                  <c:v>Jan</c:v>
                </c:pt>
                <c:pt idx="5">
                  <c:v>Feb</c:v>
                </c:pt>
                <c:pt idx="6">
                  <c:v>Mar</c:v>
                </c:pt>
                <c:pt idx="7">
                  <c:v>Apr</c:v>
                </c:pt>
              </c:strCache>
            </c:strRef>
          </c:cat>
          <c:val>
            <c:numRef>
              <c:f>'32'!$A$37:$H$37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E5E-4F72-ACEF-AF4DCA36871F}"/>
            </c:ext>
          </c:extLst>
        </c:ser>
        <c:dLbls>
          <c:showLegendKey val="0"/>
          <c:showVal val="0"/>
          <c:showCatName val="0"/>
          <c:showSerName val="0"/>
          <c:showPercent val="0"/>
          <c:showBubbleSize val="0"/>
        </c:dLbls>
        <c:marker val="1"/>
        <c:smooth val="0"/>
        <c:axId val="123069568"/>
        <c:axId val="123071104"/>
      </c:lineChart>
      <c:catAx>
        <c:axId val="123069568"/>
        <c:scaling>
          <c:orientation val="minMax"/>
        </c:scaling>
        <c:delete val="0"/>
        <c:axPos val="b"/>
        <c:numFmt formatCode="General" sourceLinked="1"/>
        <c:majorTickMark val="out"/>
        <c:minorTickMark val="none"/>
        <c:tickLblPos val="nextTo"/>
        <c:crossAx val="123071104"/>
        <c:crosses val="autoZero"/>
        <c:auto val="1"/>
        <c:lblAlgn val="ctr"/>
        <c:lblOffset val="100"/>
        <c:noMultiLvlLbl val="0"/>
      </c:catAx>
      <c:valAx>
        <c:axId val="123071104"/>
        <c:scaling>
          <c:orientation val="minMax"/>
          <c:max val="1"/>
        </c:scaling>
        <c:delete val="0"/>
        <c:axPos val="l"/>
        <c:majorGridlines/>
        <c:numFmt formatCode="0.0%" sourceLinked="1"/>
        <c:majorTickMark val="out"/>
        <c:minorTickMark val="none"/>
        <c:tickLblPos val="nextTo"/>
        <c:crossAx val="1230695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'32'!$J$34:$P$34</c:f>
              <c:strCache>
                <c:ptCount val="7"/>
                <c:pt idx="0">
                  <c:v>GP 1</c:v>
                </c:pt>
                <c:pt idx="1">
                  <c:v>GP 2</c:v>
                </c:pt>
                <c:pt idx="2">
                  <c:v>GP 3</c:v>
                </c:pt>
                <c:pt idx="3">
                  <c:v>GP 4</c:v>
                </c:pt>
                <c:pt idx="4">
                  <c:v>GP 5</c:v>
                </c:pt>
                <c:pt idx="5">
                  <c:v>GP 6</c:v>
                </c:pt>
                <c:pt idx="6">
                  <c:v>AVE</c:v>
                </c:pt>
              </c:strCache>
            </c:strRef>
          </c:cat>
          <c:val>
            <c:numRef>
              <c:f>'32'!$J$35:$P$35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6A3-4F7F-8DC1-FA5E829F870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'32'!$J$34:$P$34</c:f>
              <c:strCache>
                <c:ptCount val="7"/>
                <c:pt idx="0">
                  <c:v>GP 1</c:v>
                </c:pt>
                <c:pt idx="1">
                  <c:v>GP 2</c:v>
                </c:pt>
                <c:pt idx="2">
                  <c:v>GP 3</c:v>
                </c:pt>
                <c:pt idx="3">
                  <c:v>GP 4</c:v>
                </c:pt>
                <c:pt idx="4">
                  <c:v>GP 5</c:v>
                </c:pt>
                <c:pt idx="5">
                  <c:v>GP 6</c:v>
                </c:pt>
                <c:pt idx="6">
                  <c:v>AVE</c:v>
                </c:pt>
              </c:strCache>
            </c:strRef>
          </c:cat>
          <c:val>
            <c:numRef>
              <c:f>'32'!$J$40:$P$40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F6A3-4F7F-8DC1-FA5E829F870D}"/>
            </c:ext>
          </c:extLst>
        </c:ser>
        <c:dLbls>
          <c:showLegendKey val="0"/>
          <c:showVal val="0"/>
          <c:showCatName val="0"/>
          <c:showSerName val="0"/>
          <c:showPercent val="0"/>
          <c:showBubbleSize val="0"/>
        </c:dLbls>
        <c:gapWidth val="150"/>
        <c:axId val="128758144"/>
        <c:axId val="128759680"/>
      </c:barChart>
      <c:lineChart>
        <c:grouping val="standard"/>
        <c:varyColors val="0"/>
        <c:ser>
          <c:idx val="2"/>
          <c:order val="2"/>
          <c:spPr>
            <a:ln w="22225">
              <a:solidFill>
                <a:srgbClr val="FF0000"/>
              </a:solidFill>
              <a:prstDash val="dash"/>
            </a:ln>
          </c:spPr>
          <c:marker>
            <c:symbol val="none"/>
          </c:marker>
          <c:cat>
            <c:strRef>
              <c:f>'32'!$J$34:$P$34</c:f>
              <c:strCache>
                <c:ptCount val="7"/>
                <c:pt idx="0">
                  <c:v>GP 1</c:v>
                </c:pt>
                <c:pt idx="1">
                  <c:v>GP 2</c:v>
                </c:pt>
                <c:pt idx="2">
                  <c:v>GP 3</c:v>
                </c:pt>
                <c:pt idx="3">
                  <c:v>GP 4</c:v>
                </c:pt>
                <c:pt idx="4">
                  <c:v>GP 5</c:v>
                </c:pt>
                <c:pt idx="5">
                  <c:v>GP 6</c:v>
                </c:pt>
                <c:pt idx="6">
                  <c:v>AVE</c:v>
                </c:pt>
              </c:strCache>
            </c:strRef>
          </c:cat>
          <c:val>
            <c:numRef>
              <c:f>'32'!$J$38:$P$38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F6A3-4F7F-8DC1-FA5E829F870D}"/>
            </c:ext>
          </c:extLst>
        </c:ser>
        <c:ser>
          <c:idx val="3"/>
          <c:order val="3"/>
          <c:spPr>
            <a:ln w="22225">
              <a:solidFill>
                <a:schemeClr val="tx2">
                  <a:lumMod val="75000"/>
                </a:schemeClr>
              </a:solidFill>
              <a:prstDash val="dash"/>
            </a:ln>
          </c:spPr>
          <c:marker>
            <c:symbol val="none"/>
          </c:marker>
          <c:cat>
            <c:strRef>
              <c:f>'32'!$J$34:$P$34</c:f>
              <c:strCache>
                <c:ptCount val="7"/>
                <c:pt idx="0">
                  <c:v>GP 1</c:v>
                </c:pt>
                <c:pt idx="1">
                  <c:v>GP 2</c:v>
                </c:pt>
                <c:pt idx="2">
                  <c:v>GP 3</c:v>
                </c:pt>
                <c:pt idx="3">
                  <c:v>GP 4</c:v>
                </c:pt>
                <c:pt idx="4">
                  <c:v>GP 5</c:v>
                </c:pt>
                <c:pt idx="5">
                  <c:v>GP 6</c:v>
                </c:pt>
                <c:pt idx="6">
                  <c:v>AVE</c:v>
                </c:pt>
              </c:strCache>
            </c:strRef>
          </c:cat>
          <c:val>
            <c:numRef>
              <c:f>'32'!$J$37:$P$37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F6A3-4F7F-8DC1-FA5E829F870D}"/>
            </c:ext>
          </c:extLst>
        </c:ser>
        <c:dLbls>
          <c:showLegendKey val="0"/>
          <c:showVal val="0"/>
          <c:showCatName val="0"/>
          <c:showSerName val="0"/>
          <c:showPercent val="0"/>
          <c:showBubbleSize val="0"/>
        </c:dLbls>
        <c:marker val="1"/>
        <c:smooth val="0"/>
        <c:axId val="128758144"/>
        <c:axId val="128759680"/>
      </c:lineChart>
      <c:catAx>
        <c:axId val="128758144"/>
        <c:scaling>
          <c:orientation val="minMax"/>
        </c:scaling>
        <c:delete val="0"/>
        <c:axPos val="b"/>
        <c:numFmt formatCode="General" sourceLinked="1"/>
        <c:majorTickMark val="out"/>
        <c:minorTickMark val="none"/>
        <c:tickLblPos val="nextTo"/>
        <c:crossAx val="128759680"/>
        <c:crosses val="autoZero"/>
        <c:auto val="1"/>
        <c:lblAlgn val="ctr"/>
        <c:lblOffset val="100"/>
        <c:noMultiLvlLbl val="0"/>
      </c:catAx>
      <c:valAx>
        <c:axId val="128759680"/>
        <c:scaling>
          <c:orientation val="minMax"/>
          <c:max val="1"/>
          <c:min val="0.4"/>
        </c:scaling>
        <c:delete val="0"/>
        <c:axPos val="l"/>
        <c:majorGridlines/>
        <c:numFmt formatCode="0%" sourceLinked="1"/>
        <c:majorTickMark val="out"/>
        <c:minorTickMark val="none"/>
        <c:tickLblPos val="nextTo"/>
        <c:crossAx val="12875814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'32'!$B$25:$D$25</c:f>
              <c:numCache>
                <c:formatCode>0</c:formatCode>
                <c:ptCount val="3"/>
                <c:pt idx="0">
                  <c:v>0</c:v>
                </c:pt>
                <c:pt idx="1">
                  <c:v>0</c:v>
                </c:pt>
                <c:pt idx="2">
                  <c:v>0</c:v>
                </c:pt>
              </c:numCache>
            </c:numRef>
          </c:val>
          <c:extLst>
            <c:ext xmlns:c16="http://schemas.microsoft.com/office/drawing/2014/chart" uri="{C3380CC4-5D6E-409C-BE32-E72D297353CC}">
              <c16:uniqueId val="{00000000-6A3F-4D15-98AA-872D070B9E68}"/>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'32'!$B$26:$D$26</c:f>
              <c:numCache>
                <c:formatCode>0</c:formatCode>
                <c:ptCount val="3"/>
                <c:pt idx="0">
                  <c:v>0</c:v>
                </c:pt>
                <c:pt idx="1">
                  <c:v>0</c:v>
                </c:pt>
                <c:pt idx="2">
                  <c:v>0</c:v>
                </c:pt>
              </c:numCache>
            </c:numRef>
          </c:val>
          <c:extLst>
            <c:ext xmlns:c16="http://schemas.microsoft.com/office/drawing/2014/chart" uri="{C3380CC4-5D6E-409C-BE32-E72D297353CC}">
              <c16:uniqueId val="{00000001-6A3F-4D15-98AA-872D070B9E68}"/>
            </c:ext>
          </c:extLst>
        </c:ser>
        <c:dLbls>
          <c:showLegendKey val="0"/>
          <c:showVal val="0"/>
          <c:showCatName val="0"/>
          <c:showSerName val="0"/>
          <c:showPercent val="0"/>
          <c:showBubbleSize val="0"/>
        </c:dLbls>
        <c:gapWidth val="150"/>
        <c:axId val="123104640"/>
        <c:axId val="123114624"/>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'32'!$B$27:$D$27</c:f>
              <c:numCache>
                <c:formatCode>0</c:formatCode>
                <c:ptCount val="3"/>
                <c:pt idx="0">
                  <c:v>0</c:v>
                </c:pt>
                <c:pt idx="1">
                  <c:v>0</c:v>
                </c:pt>
                <c:pt idx="2">
                  <c:v>0</c:v>
                </c:pt>
              </c:numCache>
            </c:numRef>
          </c:val>
          <c:smooth val="0"/>
          <c:extLst>
            <c:ext xmlns:c16="http://schemas.microsoft.com/office/drawing/2014/chart" uri="{C3380CC4-5D6E-409C-BE32-E72D297353CC}">
              <c16:uniqueId val="{00000002-6A3F-4D15-98AA-872D070B9E68}"/>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'32'!$B$28:$D$28</c:f>
              <c:numCache>
                <c:formatCode>0</c:formatCode>
                <c:ptCount val="3"/>
                <c:pt idx="0">
                  <c:v>0</c:v>
                </c:pt>
                <c:pt idx="1">
                  <c:v>0</c:v>
                </c:pt>
                <c:pt idx="2">
                  <c:v>0</c:v>
                </c:pt>
              </c:numCache>
            </c:numRef>
          </c:val>
          <c:smooth val="0"/>
          <c:extLst>
            <c:ext xmlns:c16="http://schemas.microsoft.com/office/drawing/2014/chart" uri="{C3380CC4-5D6E-409C-BE32-E72D297353CC}">
              <c16:uniqueId val="{00000003-6A3F-4D15-98AA-872D070B9E68}"/>
            </c:ext>
          </c:extLst>
        </c:ser>
        <c:dLbls>
          <c:showLegendKey val="0"/>
          <c:showVal val="0"/>
          <c:showCatName val="0"/>
          <c:showSerName val="0"/>
          <c:showPercent val="0"/>
          <c:showBubbleSize val="0"/>
        </c:dLbls>
        <c:marker val="1"/>
        <c:smooth val="0"/>
        <c:axId val="123104640"/>
        <c:axId val="123114624"/>
      </c:lineChart>
      <c:catAx>
        <c:axId val="123104640"/>
        <c:scaling>
          <c:orientation val="minMax"/>
        </c:scaling>
        <c:delete val="0"/>
        <c:axPos val="b"/>
        <c:numFmt formatCode="General" sourceLinked="1"/>
        <c:majorTickMark val="out"/>
        <c:minorTickMark val="none"/>
        <c:tickLblPos val="nextTo"/>
        <c:crossAx val="123114624"/>
        <c:crosses val="autoZero"/>
        <c:auto val="1"/>
        <c:lblAlgn val="ctr"/>
        <c:lblOffset val="100"/>
        <c:noMultiLvlLbl val="0"/>
      </c:catAx>
      <c:valAx>
        <c:axId val="123114624"/>
        <c:scaling>
          <c:orientation val="minMax"/>
        </c:scaling>
        <c:delete val="0"/>
        <c:axPos val="l"/>
        <c:majorGridlines/>
        <c:numFmt formatCode="0" sourceLinked="1"/>
        <c:majorTickMark val="out"/>
        <c:minorTickMark val="none"/>
        <c:tickLblPos val="nextTo"/>
        <c:crossAx val="1231046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'32'!$K$25:$M$25</c:f>
              <c:numCache>
                <c:formatCode>0</c:formatCode>
                <c:ptCount val="3"/>
                <c:pt idx="0">
                  <c:v>0</c:v>
                </c:pt>
                <c:pt idx="1">
                  <c:v>0</c:v>
                </c:pt>
                <c:pt idx="2">
                  <c:v>0</c:v>
                </c:pt>
              </c:numCache>
            </c:numRef>
          </c:val>
          <c:extLst>
            <c:ext xmlns:c16="http://schemas.microsoft.com/office/drawing/2014/chart" uri="{C3380CC4-5D6E-409C-BE32-E72D297353CC}">
              <c16:uniqueId val="{00000000-1964-4CB6-8C2A-1A77766E20B3}"/>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1964-4CB6-8C2A-1A77766E20B3}"/>
            </c:ext>
          </c:extLst>
        </c:ser>
        <c:dLbls>
          <c:showLegendKey val="0"/>
          <c:showVal val="0"/>
          <c:showCatName val="0"/>
          <c:showSerName val="0"/>
          <c:showPercent val="0"/>
          <c:showBubbleSize val="0"/>
        </c:dLbls>
        <c:gapWidth val="150"/>
        <c:axId val="125577856"/>
        <c:axId val="12558374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1964-4CB6-8C2A-1A77766E20B3}"/>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'32'!$K$28:$M$28</c:f>
              <c:numCache>
                <c:formatCode>0</c:formatCode>
                <c:ptCount val="3"/>
                <c:pt idx="0">
                  <c:v>0</c:v>
                </c:pt>
                <c:pt idx="1">
                  <c:v>0</c:v>
                </c:pt>
                <c:pt idx="2">
                  <c:v>0</c:v>
                </c:pt>
              </c:numCache>
            </c:numRef>
          </c:val>
          <c:smooth val="0"/>
          <c:extLst>
            <c:ext xmlns:c16="http://schemas.microsoft.com/office/drawing/2014/chart" uri="{C3380CC4-5D6E-409C-BE32-E72D297353CC}">
              <c16:uniqueId val="{00000003-1964-4CB6-8C2A-1A77766E20B3}"/>
            </c:ext>
          </c:extLst>
        </c:ser>
        <c:dLbls>
          <c:showLegendKey val="0"/>
          <c:showVal val="0"/>
          <c:showCatName val="0"/>
          <c:showSerName val="0"/>
          <c:showPercent val="0"/>
          <c:showBubbleSize val="0"/>
        </c:dLbls>
        <c:marker val="1"/>
        <c:smooth val="0"/>
        <c:axId val="125577856"/>
        <c:axId val="125583744"/>
      </c:lineChart>
      <c:catAx>
        <c:axId val="125577856"/>
        <c:scaling>
          <c:orientation val="minMax"/>
        </c:scaling>
        <c:delete val="0"/>
        <c:axPos val="b"/>
        <c:numFmt formatCode="General" sourceLinked="1"/>
        <c:majorTickMark val="out"/>
        <c:minorTickMark val="none"/>
        <c:tickLblPos val="nextTo"/>
        <c:crossAx val="125583744"/>
        <c:crosses val="autoZero"/>
        <c:auto val="1"/>
        <c:lblAlgn val="ctr"/>
        <c:lblOffset val="100"/>
        <c:noMultiLvlLbl val="0"/>
      </c:catAx>
      <c:valAx>
        <c:axId val="125583744"/>
        <c:scaling>
          <c:orientation val="minMax"/>
        </c:scaling>
        <c:delete val="0"/>
        <c:axPos val="l"/>
        <c:majorGridlines/>
        <c:numFmt formatCode="0" sourceLinked="1"/>
        <c:majorTickMark val="out"/>
        <c:minorTickMark val="none"/>
        <c:tickLblPos val="nextTo"/>
        <c:crossAx val="1255778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'32'!$T$12:$V$12</c:f>
              <c:numCache>
                <c:formatCode>0</c:formatCode>
                <c:ptCount val="3"/>
                <c:pt idx="0">
                  <c:v>0</c:v>
                </c:pt>
                <c:pt idx="1">
                  <c:v>0</c:v>
                </c:pt>
                <c:pt idx="2">
                  <c:v>0</c:v>
                </c:pt>
              </c:numCache>
            </c:numRef>
          </c:val>
          <c:extLst>
            <c:ext xmlns:c16="http://schemas.microsoft.com/office/drawing/2014/chart" uri="{C3380CC4-5D6E-409C-BE32-E72D297353CC}">
              <c16:uniqueId val="{00000000-5E70-4130-A69A-4B402CA3439B}"/>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'32'!$T$13:$V$13</c:f>
              <c:numCache>
                <c:formatCode>0</c:formatCode>
                <c:ptCount val="3"/>
                <c:pt idx="0">
                  <c:v>0</c:v>
                </c:pt>
                <c:pt idx="1">
                  <c:v>0</c:v>
                </c:pt>
                <c:pt idx="2">
                  <c:v>0</c:v>
                </c:pt>
              </c:numCache>
            </c:numRef>
          </c:val>
          <c:extLst>
            <c:ext xmlns:c16="http://schemas.microsoft.com/office/drawing/2014/chart" uri="{C3380CC4-5D6E-409C-BE32-E72D297353CC}">
              <c16:uniqueId val="{00000001-5E70-4130-A69A-4B402CA3439B}"/>
            </c:ext>
          </c:extLst>
        </c:ser>
        <c:dLbls>
          <c:showLegendKey val="0"/>
          <c:showVal val="0"/>
          <c:showCatName val="0"/>
          <c:showSerName val="0"/>
          <c:showPercent val="0"/>
          <c:showBubbleSize val="0"/>
        </c:dLbls>
        <c:gapWidth val="150"/>
        <c:axId val="125630336"/>
        <c:axId val="12563187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'32'!$T$14:$V$14</c:f>
              <c:numCache>
                <c:formatCode>0</c:formatCode>
                <c:ptCount val="3"/>
                <c:pt idx="0">
                  <c:v>0</c:v>
                </c:pt>
                <c:pt idx="1">
                  <c:v>0</c:v>
                </c:pt>
                <c:pt idx="2">
                  <c:v>0</c:v>
                </c:pt>
              </c:numCache>
            </c:numRef>
          </c:val>
          <c:smooth val="0"/>
          <c:extLst>
            <c:ext xmlns:c16="http://schemas.microsoft.com/office/drawing/2014/chart" uri="{C3380CC4-5D6E-409C-BE32-E72D297353CC}">
              <c16:uniqueId val="{00000002-5E70-4130-A69A-4B402CA3439B}"/>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'32'!$T$15:$V$15</c:f>
              <c:numCache>
                <c:formatCode>0</c:formatCode>
                <c:ptCount val="3"/>
                <c:pt idx="0">
                  <c:v>0</c:v>
                </c:pt>
                <c:pt idx="1">
                  <c:v>0</c:v>
                </c:pt>
                <c:pt idx="2">
                  <c:v>0</c:v>
                </c:pt>
              </c:numCache>
            </c:numRef>
          </c:val>
          <c:smooth val="0"/>
          <c:extLst>
            <c:ext xmlns:c16="http://schemas.microsoft.com/office/drawing/2014/chart" uri="{C3380CC4-5D6E-409C-BE32-E72D297353CC}">
              <c16:uniqueId val="{00000003-5E70-4130-A69A-4B402CA3439B}"/>
            </c:ext>
          </c:extLst>
        </c:ser>
        <c:dLbls>
          <c:showLegendKey val="0"/>
          <c:showVal val="0"/>
          <c:showCatName val="0"/>
          <c:showSerName val="0"/>
          <c:showPercent val="0"/>
          <c:showBubbleSize val="0"/>
        </c:dLbls>
        <c:marker val="1"/>
        <c:smooth val="0"/>
        <c:axId val="125630336"/>
        <c:axId val="125631872"/>
      </c:lineChart>
      <c:catAx>
        <c:axId val="125630336"/>
        <c:scaling>
          <c:orientation val="minMax"/>
        </c:scaling>
        <c:delete val="0"/>
        <c:axPos val="b"/>
        <c:numFmt formatCode="General" sourceLinked="1"/>
        <c:majorTickMark val="out"/>
        <c:minorTickMark val="none"/>
        <c:tickLblPos val="nextTo"/>
        <c:crossAx val="125631872"/>
        <c:crosses val="autoZero"/>
        <c:auto val="1"/>
        <c:lblAlgn val="ctr"/>
        <c:lblOffset val="100"/>
        <c:noMultiLvlLbl val="0"/>
      </c:catAx>
      <c:valAx>
        <c:axId val="125631872"/>
        <c:scaling>
          <c:orientation val="minMax"/>
        </c:scaling>
        <c:delete val="0"/>
        <c:axPos val="l"/>
        <c:majorGridlines/>
        <c:numFmt formatCode="0" sourceLinked="1"/>
        <c:majorTickMark val="out"/>
        <c:minorTickMark val="none"/>
        <c:tickLblPos val="nextTo"/>
        <c:crossAx val="1256303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'32'!$T$38:$V$38</c:f>
              <c:numCache>
                <c:formatCode>0</c:formatCode>
                <c:ptCount val="3"/>
                <c:pt idx="0">
                  <c:v>0</c:v>
                </c:pt>
                <c:pt idx="1">
                  <c:v>0</c:v>
                </c:pt>
                <c:pt idx="2">
                  <c:v>0</c:v>
                </c:pt>
              </c:numCache>
            </c:numRef>
          </c:val>
          <c:extLst>
            <c:ext xmlns:c16="http://schemas.microsoft.com/office/drawing/2014/chart" uri="{C3380CC4-5D6E-409C-BE32-E72D297353CC}">
              <c16:uniqueId val="{00000000-0FC7-4F77-B365-F78A8649FA14}"/>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0FC7-4F77-B365-F78A8649FA14}"/>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0FC7-4F77-B365-F78A8649FA14}"/>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0FC7-4F77-B365-F78A8649FA14}"/>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988-47DE-B42A-1B64441B8921}"/>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988-47DE-B42A-1B64441B8921}"/>
            </c:ext>
          </c:extLst>
        </c:ser>
        <c:dLbls>
          <c:showLegendKey val="0"/>
          <c:showVal val="0"/>
          <c:showCatName val="0"/>
          <c:showSerName val="0"/>
          <c:showPercent val="0"/>
          <c:showBubbleSize val="0"/>
        </c:dLbls>
        <c:gapWidth val="150"/>
        <c:axId val="129129088"/>
        <c:axId val="129143168"/>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0988-47DE-B42A-1B64441B8921}"/>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988-47DE-B42A-1B64441B8921}"/>
            </c:ext>
          </c:extLst>
        </c:ser>
        <c:dLbls>
          <c:showLegendKey val="0"/>
          <c:showVal val="0"/>
          <c:showCatName val="0"/>
          <c:showSerName val="0"/>
          <c:showPercent val="0"/>
          <c:showBubbleSize val="0"/>
        </c:dLbls>
        <c:marker val="1"/>
        <c:smooth val="0"/>
        <c:axId val="129129088"/>
        <c:axId val="129143168"/>
      </c:lineChart>
      <c:catAx>
        <c:axId val="129129088"/>
        <c:scaling>
          <c:orientation val="minMax"/>
        </c:scaling>
        <c:delete val="0"/>
        <c:axPos val="b"/>
        <c:numFmt formatCode="General" sourceLinked="1"/>
        <c:majorTickMark val="out"/>
        <c:minorTickMark val="none"/>
        <c:tickLblPos val="nextTo"/>
        <c:crossAx val="129143168"/>
        <c:crosses val="autoZero"/>
        <c:auto val="1"/>
        <c:lblAlgn val="ctr"/>
        <c:lblOffset val="100"/>
        <c:noMultiLvlLbl val="0"/>
      </c:catAx>
      <c:valAx>
        <c:axId val="129143168"/>
        <c:scaling>
          <c:orientation val="minMax"/>
        </c:scaling>
        <c:delete val="0"/>
        <c:axPos val="l"/>
        <c:majorGridlines/>
        <c:numFmt formatCode="0.0" sourceLinked="1"/>
        <c:majorTickMark val="out"/>
        <c:minorTickMark val="none"/>
        <c:tickLblPos val="nextTo"/>
        <c:crossAx val="1291290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F33-44AA-9C2F-CFE7F2A3B356}"/>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F33-44AA-9C2F-CFE7F2A3B356}"/>
            </c:ext>
          </c:extLst>
        </c:ser>
        <c:dLbls>
          <c:showLegendKey val="0"/>
          <c:showVal val="0"/>
          <c:showCatName val="0"/>
          <c:showSerName val="0"/>
          <c:showPercent val="0"/>
          <c:showBubbleSize val="0"/>
        </c:dLbls>
        <c:gapWidth val="150"/>
        <c:axId val="129173376"/>
        <c:axId val="129174912"/>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5F33-44AA-9C2F-CFE7F2A3B356}"/>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F33-44AA-9C2F-CFE7F2A3B356}"/>
            </c:ext>
          </c:extLst>
        </c:ser>
        <c:dLbls>
          <c:showLegendKey val="0"/>
          <c:showVal val="0"/>
          <c:showCatName val="0"/>
          <c:showSerName val="0"/>
          <c:showPercent val="0"/>
          <c:showBubbleSize val="0"/>
        </c:dLbls>
        <c:marker val="1"/>
        <c:smooth val="0"/>
        <c:axId val="129173376"/>
        <c:axId val="129174912"/>
      </c:lineChart>
      <c:catAx>
        <c:axId val="129173376"/>
        <c:scaling>
          <c:orientation val="minMax"/>
        </c:scaling>
        <c:delete val="0"/>
        <c:axPos val="b"/>
        <c:numFmt formatCode="General" sourceLinked="1"/>
        <c:majorTickMark val="out"/>
        <c:minorTickMark val="none"/>
        <c:tickLblPos val="nextTo"/>
        <c:crossAx val="129174912"/>
        <c:crosses val="autoZero"/>
        <c:auto val="1"/>
        <c:lblAlgn val="ctr"/>
        <c:lblOffset val="100"/>
        <c:noMultiLvlLbl val="0"/>
      </c:catAx>
      <c:valAx>
        <c:axId val="129174912"/>
        <c:scaling>
          <c:orientation val="minMax"/>
          <c:max val="70"/>
          <c:min val="10"/>
        </c:scaling>
        <c:delete val="0"/>
        <c:axPos val="l"/>
        <c:majorGridlines/>
        <c:numFmt formatCode="0" sourceLinked="1"/>
        <c:majorTickMark val="out"/>
        <c:minorTickMark val="none"/>
        <c:tickLblPos val="nextTo"/>
        <c:crossAx val="1291733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FDD4-4A83-A7B1-7F4542C32C8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FDD4-4A83-A7B1-7F4542C32C84}"/>
            </c:ext>
          </c:extLst>
        </c:ser>
        <c:dLbls>
          <c:showLegendKey val="0"/>
          <c:showVal val="0"/>
          <c:showCatName val="0"/>
          <c:showSerName val="0"/>
          <c:showPercent val="0"/>
          <c:showBubbleSize val="0"/>
        </c:dLbls>
        <c:gapWidth val="150"/>
        <c:axId val="129234048"/>
        <c:axId val="129235584"/>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FDD4-4A83-A7B1-7F4542C32C84}"/>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FDD4-4A83-A7B1-7F4542C32C84}"/>
            </c:ext>
          </c:extLst>
        </c:ser>
        <c:dLbls>
          <c:showLegendKey val="0"/>
          <c:showVal val="0"/>
          <c:showCatName val="0"/>
          <c:showSerName val="0"/>
          <c:showPercent val="0"/>
          <c:showBubbleSize val="0"/>
        </c:dLbls>
        <c:marker val="1"/>
        <c:smooth val="0"/>
        <c:axId val="129234048"/>
        <c:axId val="129235584"/>
      </c:lineChart>
      <c:catAx>
        <c:axId val="129234048"/>
        <c:scaling>
          <c:orientation val="minMax"/>
        </c:scaling>
        <c:delete val="0"/>
        <c:axPos val="b"/>
        <c:numFmt formatCode="General" sourceLinked="1"/>
        <c:majorTickMark val="out"/>
        <c:minorTickMark val="none"/>
        <c:tickLblPos val="nextTo"/>
        <c:crossAx val="129235584"/>
        <c:crosses val="autoZero"/>
        <c:auto val="1"/>
        <c:lblAlgn val="ctr"/>
        <c:lblOffset val="100"/>
        <c:noMultiLvlLbl val="0"/>
      </c:catAx>
      <c:valAx>
        <c:axId val="129235584"/>
        <c:scaling>
          <c:orientation val="minMax"/>
          <c:max val="1"/>
        </c:scaling>
        <c:delete val="0"/>
        <c:axPos val="l"/>
        <c:majorGridlines/>
        <c:numFmt formatCode="0.0%" sourceLinked="1"/>
        <c:majorTickMark val="out"/>
        <c:minorTickMark val="none"/>
        <c:tickLblPos val="nextTo"/>
        <c:crossAx val="1292340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'33'!$A$35:$H$35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AA13-4135-B0DB-33E272CCECC2}"/>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'33'!$A$40:$H$40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AA13-4135-B0DB-33E272CCECC2}"/>
            </c:ext>
          </c:extLst>
        </c:ser>
        <c:dLbls>
          <c:showLegendKey val="0"/>
          <c:showVal val="0"/>
          <c:showCatName val="0"/>
          <c:showSerName val="0"/>
          <c:showPercent val="0"/>
          <c:showBubbleSize val="0"/>
        </c:dLbls>
        <c:gapWidth val="150"/>
        <c:axId val="129266048"/>
        <c:axId val="129267584"/>
      </c:barChart>
      <c:lineChart>
        <c:grouping val="standard"/>
        <c:varyColors val="0"/>
        <c:ser>
          <c:idx val="2"/>
          <c:order val="2"/>
          <c:spPr>
            <a:ln w="22225">
              <a:solidFill>
                <a:srgbClr val="FF0000"/>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AA13-4135-B0DB-33E272CCECC2}"/>
            </c:ext>
          </c:extLst>
        </c:ser>
        <c:ser>
          <c:idx val="3"/>
          <c:order val="3"/>
          <c:spPr>
            <a:ln w="22225">
              <a:solidFill>
                <a:schemeClr val="tx2">
                  <a:lumMod val="75000"/>
                </a:schemeClr>
              </a:solidFill>
              <a:prstDash val="dash"/>
            </a:ln>
          </c:spPr>
          <c:marker>
            <c:symbol val="none"/>
          </c:marker>
          <c:cat>
            <c:strRef>
              <c:f>'33'!$A$8:$H$8</c:f>
              <c:strCache>
                <c:ptCount val="8"/>
                <c:pt idx="0">
                  <c:v>Aug</c:v>
                </c:pt>
                <c:pt idx="1">
                  <c:v>Sep</c:v>
                </c:pt>
                <c:pt idx="2">
                  <c:v>Oct</c:v>
                </c:pt>
                <c:pt idx="3">
                  <c:v>Nov</c:v>
                </c:pt>
                <c:pt idx="4">
                  <c:v>Jan</c:v>
                </c:pt>
                <c:pt idx="5">
                  <c:v>Feb</c:v>
                </c:pt>
                <c:pt idx="6">
                  <c:v>Mar</c:v>
                </c:pt>
                <c:pt idx="7">
                  <c:v>Apr</c:v>
                </c:pt>
              </c:strCache>
            </c:strRef>
          </c:cat>
          <c:val>
            <c:numRef>
              <c:f>'33'!$A$37:$H$37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AA13-4135-B0DB-33E272CCECC2}"/>
            </c:ext>
          </c:extLst>
        </c:ser>
        <c:dLbls>
          <c:showLegendKey val="0"/>
          <c:showVal val="0"/>
          <c:showCatName val="0"/>
          <c:showSerName val="0"/>
          <c:showPercent val="0"/>
          <c:showBubbleSize val="0"/>
        </c:dLbls>
        <c:marker val="1"/>
        <c:smooth val="0"/>
        <c:axId val="129266048"/>
        <c:axId val="129267584"/>
      </c:lineChart>
      <c:catAx>
        <c:axId val="129266048"/>
        <c:scaling>
          <c:orientation val="minMax"/>
        </c:scaling>
        <c:delete val="0"/>
        <c:axPos val="b"/>
        <c:numFmt formatCode="General" sourceLinked="1"/>
        <c:majorTickMark val="out"/>
        <c:minorTickMark val="none"/>
        <c:tickLblPos val="nextTo"/>
        <c:crossAx val="129267584"/>
        <c:crosses val="autoZero"/>
        <c:auto val="1"/>
        <c:lblAlgn val="ctr"/>
        <c:lblOffset val="100"/>
        <c:noMultiLvlLbl val="0"/>
      </c:catAx>
      <c:valAx>
        <c:axId val="129267584"/>
        <c:scaling>
          <c:orientation val="minMax"/>
          <c:max val="1"/>
        </c:scaling>
        <c:delete val="0"/>
        <c:axPos val="l"/>
        <c:majorGridlines/>
        <c:numFmt formatCode="0.0%" sourceLinked="1"/>
        <c:majorTickMark val="out"/>
        <c:minorTickMark val="none"/>
        <c:tickLblPos val="nextTo"/>
        <c:crossAx val="1292660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'33'!$J$34:$P$34</c:f>
              <c:strCache>
                <c:ptCount val="7"/>
                <c:pt idx="0">
                  <c:v>GP 1</c:v>
                </c:pt>
                <c:pt idx="1">
                  <c:v>GP 2</c:v>
                </c:pt>
                <c:pt idx="2">
                  <c:v>GP 3</c:v>
                </c:pt>
                <c:pt idx="3">
                  <c:v>GP 4</c:v>
                </c:pt>
                <c:pt idx="4">
                  <c:v>GP 5</c:v>
                </c:pt>
                <c:pt idx="5">
                  <c:v>GP 6</c:v>
                </c:pt>
                <c:pt idx="6">
                  <c:v>AVE</c:v>
                </c:pt>
              </c:strCache>
            </c:strRef>
          </c:cat>
          <c:val>
            <c:numRef>
              <c:f>'33'!$J$35:$P$35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6F9-4140-B8F9-AFEB4C3E7DE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'33'!$J$34:$P$34</c:f>
              <c:strCache>
                <c:ptCount val="7"/>
                <c:pt idx="0">
                  <c:v>GP 1</c:v>
                </c:pt>
                <c:pt idx="1">
                  <c:v>GP 2</c:v>
                </c:pt>
                <c:pt idx="2">
                  <c:v>GP 3</c:v>
                </c:pt>
                <c:pt idx="3">
                  <c:v>GP 4</c:v>
                </c:pt>
                <c:pt idx="4">
                  <c:v>GP 5</c:v>
                </c:pt>
                <c:pt idx="5">
                  <c:v>GP 6</c:v>
                </c:pt>
                <c:pt idx="6">
                  <c:v>AVE</c:v>
                </c:pt>
              </c:strCache>
            </c:strRef>
          </c:cat>
          <c:val>
            <c:numRef>
              <c:f>'33'!$J$40:$P$40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16F9-4140-B8F9-AFEB4C3E7DEB}"/>
            </c:ext>
          </c:extLst>
        </c:ser>
        <c:dLbls>
          <c:showLegendKey val="0"/>
          <c:showVal val="0"/>
          <c:showCatName val="0"/>
          <c:showSerName val="0"/>
          <c:showPercent val="0"/>
          <c:showBubbleSize val="0"/>
        </c:dLbls>
        <c:gapWidth val="150"/>
        <c:axId val="129301888"/>
        <c:axId val="129320064"/>
      </c:barChart>
      <c:lineChart>
        <c:grouping val="standard"/>
        <c:varyColors val="0"/>
        <c:ser>
          <c:idx val="2"/>
          <c:order val="2"/>
          <c:spPr>
            <a:ln w="22225">
              <a:solidFill>
                <a:srgbClr val="FF0000"/>
              </a:solidFill>
              <a:prstDash val="dash"/>
            </a:ln>
          </c:spPr>
          <c:marker>
            <c:symbol val="none"/>
          </c:marker>
          <c:cat>
            <c:strRef>
              <c:f>'33'!$J$34:$P$34</c:f>
              <c:strCache>
                <c:ptCount val="7"/>
                <c:pt idx="0">
                  <c:v>GP 1</c:v>
                </c:pt>
                <c:pt idx="1">
                  <c:v>GP 2</c:v>
                </c:pt>
                <c:pt idx="2">
                  <c:v>GP 3</c:v>
                </c:pt>
                <c:pt idx="3">
                  <c:v>GP 4</c:v>
                </c:pt>
                <c:pt idx="4">
                  <c:v>GP 5</c:v>
                </c:pt>
                <c:pt idx="5">
                  <c:v>GP 6</c:v>
                </c:pt>
                <c:pt idx="6">
                  <c:v>AVE</c:v>
                </c:pt>
              </c:strCache>
            </c:strRef>
          </c:cat>
          <c:val>
            <c:numRef>
              <c:f>'33'!$J$38:$P$38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16F9-4140-B8F9-AFEB4C3E7DEB}"/>
            </c:ext>
          </c:extLst>
        </c:ser>
        <c:ser>
          <c:idx val="3"/>
          <c:order val="3"/>
          <c:spPr>
            <a:ln w="22225">
              <a:solidFill>
                <a:schemeClr val="tx2">
                  <a:lumMod val="75000"/>
                </a:schemeClr>
              </a:solidFill>
              <a:prstDash val="dash"/>
            </a:ln>
          </c:spPr>
          <c:marker>
            <c:symbol val="none"/>
          </c:marker>
          <c:cat>
            <c:strRef>
              <c:f>'33'!$J$34:$P$34</c:f>
              <c:strCache>
                <c:ptCount val="7"/>
                <c:pt idx="0">
                  <c:v>GP 1</c:v>
                </c:pt>
                <c:pt idx="1">
                  <c:v>GP 2</c:v>
                </c:pt>
                <c:pt idx="2">
                  <c:v>GP 3</c:v>
                </c:pt>
                <c:pt idx="3">
                  <c:v>GP 4</c:v>
                </c:pt>
                <c:pt idx="4">
                  <c:v>GP 5</c:v>
                </c:pt>
                <c:pt idx="5">
                  <c:v>GP 6</c:v>
                </c:pt>
                <c:pt idx="6">
                  <c:v>AVE</c:v>
                </c:pt>
              </c:strCache>
            </c:strRef>
          </c:cat>
          <c:val>
            <c:numRef>
              <c:f>'33'!$J$37:$P$37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16F9-4140-B8F9-AFEB4C3E7DEB}"/>
            </c:ext>
          </c:extLst>
        </c:ser>
        <c:dLbls>
          <c:showLegendKey val="0"/>
          <c:showVal val="0"/>
          <c:showCatName val="0"/>
          <c:showSerName val="0"/>
          <c:showPercent val="0"/>
          <c:showBubbleSize val="0"/>
        </c:dLbls>
        <c:marker val="1"/>
        <c:smooth val="0"/>
        <c:axId val="129301888"/>
        <c:axId val="129320064"/>
      </c:lineChart>
      <c:catAx>
        <c:axId val="129301888"/>
        <c:scaling>
          <c:orientation val="minMax"/>
        </c:scaling>
        <c:delete val="0"/>
        <c:axPos val="b"/>
        <c:numFmt formatCode="General" sourceLinked="1"/>
        <c:majorTickMark val="out"/>
        <c:minorTickMark val="none"/>
        <c:tickLblPos val="nextTo"/>
        <c:crossAx val="129320064"/>
        <c:crosses val="autoZero"/>
        <c:auto val="1"/>
        <c:lblAlgn val="ctr"/>
        <c:lblOffset val="100"/>
        <c:noMultiLvlLbl val="0"/>
      </c:catAx>
      <c:valAx>
        <c:axId val="129320064"/>
        <c:scaling>
          <c:orientation val="minMax"/>
          <c:max val="1"/>
          <c:min val="0.4"/>
        </c:scaling>
        <c:delete val="0"/>
        <c:axPos val="l"/>
        <c:majorGridlines/>
        <c:numFmt formatCode="0%" sourceLinked="1"/>
        <c:majorTickMark val="out"/>
        <c:minorTickMark val="none"/>
        <c:tickLblPos val="nextTo"/>
        <c:crossAx val="1293018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'33'!$B$25:$D$25</c:f>
              <c:numCache>
                <c:formatCode>0</c:formatCode>
                <c:ptCount val="3"/>
                <c:pt idx="0">
                  <c:v>0</c:v>
                </c:pt>
                <c:pt idx="1">
                  <c:v>0</c:v>
                </c:pt>
                <c:pt idx="2">
                  <c:v>0</c:v>
                </c:pt>
              </c:numCache>
            </c:numRef>
          </c:val>
          <c:extLst>
            <c:ext xmlns:c16="http://schemas.microsoft.com/office/drawing/2014/chart" uri="{C3380CC4-5D6E-409C-BE32-E72D297353CC}">
              <c16:uniqueId val="{00000000-9512-4512-943C-FC43A52B6FDD}"/>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'33'!$B$26:$D$26</c:f>
              <c:numCache>
                <c:formatCode>0</c:formatCode>
                <c:ptCount val="3"/>
                <c:pt idx="0">
                  <c:v>0</c:v>
                </c:pt>
                <c:pt idx="1">
                  <c:v>0</c:v>
                </c:pt>
                <c:pt idx="2">
                  <c:v>0</c:v>
                </c:pt>
              </c:numCache>
            </c:numRef>
          </c:val>
          <c:extLst>
            <c:ext xmlns:c16="http://schemas.microsoft.com/office/drawing/2014/chart" uri="{C3380CC4-5D6E-409C-BE32-E72D297353CC}">
              <c16:uniqueId val="{00000001-9512-4512-943C-FC43A52B6FDD}"/>
            </c:ext>
          </c:extLst>
        </c:ser>
        <c:dLbls>
          <c:showLegendKey val="0"/>
          <c:showVal val="0"/>
          <c:showCatName val="0"/>
          <c:showSerName val="0"/>
          <c:showPercent val="0"/>
          <c:showBubbleSize val="0"/>
        </c:dLbls>
        <c:gapWidth val="150"/>
        <c:axId val="129346176"/>
        <c:axId val="12936435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'33'!$B$27:$D$27</c:f>
              <c:numCache>
                <c:formatCode>0</c:formatCode>
                <c:ptCount val="3"/>
                <c:pt idx="0">
                  <c:v>0</c:v>
                </c:pt>
                <c:pt idx="1">
                  <c:v>0</c:v>
                </c:pt>
                <c:pt idx="2">
                  <c:v>0</c:v>
                </c:pt>
              </c:numCache>
            </c:numRef>
          </c:val>
          <c:smooth val="0"/>
          <c:extLst>
            <c:ext xmlns:c16="http://schemas.microsoft.com/office/drawing/2014/chart" uri="{C3380CC4-5D6E-409C-BE32-E72D297353CC}">
              <c16:uniqueId val="{00000002-9512-4512-943C-FC43A52B6FDD}"/>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'33'!$B$28:$D$28</c:f>
              <c:numCache>
                <c:formatCode>0</c:formatCode>
                <c:ptCount val="3"/>
                <c:pt idx="0">
                  <c:v>0</c:v>
                </c:pt>
                <c:pt idx="1">
                  <c:v>0</c:v>
                </c:pt>
                <c:pt idx="2">
                  <c:v>0</c:v>
                </c:pt>
              </c:numCache>
            </c:numRef>
          </c:val>
          <c:smooth val="0"/>
          <c:extLst>
            <c:ext xmlns:c16="http://schemas.microsoft.com/office/drawing/2014/chart" uri="{C3380CC4-5D6E-409C-BE32-E72D297353CC}">
              <c16:uniqueId val="{00000003-9512-4512-943C-FC43A52B6FDD}"/>
            </c:ext>
          </c:extLst>
        </c:ser>
        <c:dLbls>
          <c:showLegendKey val="0"/>
          <c:showVal val="0"/>
          <c:showCatName val="0"/>
          <c:showSerName val="0"/>
          <c:showPercent val="0"/>
          <c:showBubbleSize val="0"/>
        </c:dLbls>
        <c:marker val="1"/>
        <c:smooth val="0"/>
        <c:axId val="129346176"/>
        <c:axId val="129364352"/>
      </c:lineChart>
      <c:catAx>
        <c:axId val="129346176"/>
        <c:scaling>
          <c:orientation val="minMax"/>
        </c:scaling>
        <c:delete val="0"/>
        <c:axPos val="b"/>
        <c:numFmt formatCode="General" sourceLinked="1"/>
        <c:majorTickMark val="out"/>
        <c:minorTickMark val="none"/>
        <c:tickLblPos val="nextTo"/>
        <c:crossAx val="129364352"/>
        <c:crosses val="autoZero"/>
        <c:auto val="1"/>
        <c:lblAlgn val="ctr"/>
        <c:lblOffset val="100"/>
        <c:noMultiLvlLbl val="0"/>
      </c:catAx>
      <c:valAx>
        <c:axId val="129364352"/>
        <c:scaling>
          <c:orientation val="minMax"/>
        </c:scaling>
        <c:delete val="0"/>
        <c:axPos val="l"/>
        <c:majorGridlines/>
        <c:numFmt formatCode="0" sourceLinked="1"/>
        <c:majorTickMark val="out"/>
        <c:minorTickMark val="none"/>
        <c:tickLblPos val="nextTo"/>
        <c:crossAx val="1293461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'33'!$K$25:$M$25</c:f>
              <c:numCache>
                <c:formatCode>0</c:formatCode>
                <c:ptCount val="3"/>
                <c:pt idx="0">
                  <c:v>0</c:v>
                </c:pt>
                <c:pt idx="1">
                  <c:v>0</c:v>
                </c:pt>
                <c:pt idx="2">
                  <c:v>0</c:v>
                </c:pt>
              </c:numCache>
            </c:numRef>
          </c:val>
          <c:extLst>
            <c:ext xmlns:c16="http://schemas.microsoft.com/office/drawing/2014/chart" uri="{C3380CC4-5D6E-409C-BE32-E72D297353CC}">
              <c16:uniqueId val="{00000000-937C-42D8-9651-8B1B84567F6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937C-42D8-9651-8B1B84567F68}"/>
            </c:ext>
          </c:extLst>
        </c:ser>
        <c:dLbls>
          <c:showLegendKey val="0"/>
          <c:showVal val="0"/>
          <c:showCatName val="0"/>
          <c:showSerName val="0"/>
          <c:showPercent val="0"/>
          <c:showBubbleSize val="0"/>
        </c:dLbls>
        <c:gapWidth val="150"/>
        <c:axId val="129390464"/>
        <c:axId val="12939200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937C-42D8-9651-8B1B84567F6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'33'!$K$28:$M$28</c:f>
              <c:numCache>
                <c:formatCode>0</c:formatCode>
                <c:ptCount val="3"/>
                <c:pt idx="0">
                  <c:v>0</c:v>
                </c:pt>
                <c:pt idx="1">
                  <c:v>0</c:v>
                </c:pt>
                <c:pt idx="2">
                  <c:v>0</c:v>
                </c:pt>
              </c:numCache>
            </c:numRef>
          </c:val>
          <c:smooth val="0"/>
          <c:extLst>
            <c:ext xmlns:c16="http://schemas.microsoft.com/office/drawing/2014/chart" uri="{C3380CC4-5D6E-409C-BE32-E72D297353CC}">
              <c16:uniqueId val="{00000003-937C-42D8-9651-8B1B84567F68}"/>
            </c:ext>
          </c:extLst>
        </c:ser>
        <c:dLbls>
          <c:showLegendKey val="0"/>
          <c:showVal val="0"/>
          <c:showCatName val="0"/>
          <c:showSerName val="0"/>
          <c:showPercent val="0"/>
          <c:showBubbleSize val="0"/>
        </c:dLbls>
        <c:marker val="1"/>
        <c:smooth val="0"/>
        <c:axId val="129390464"/>
        <c:axId val="129392000"/>
      </c:lineChart>
      <c:catAx>
        <c:axId val="129390464"/>
        <c:scaling>
          <c:orientation val="minMax"/>
        </c:scaling>
        <c:delete val="0"/>
        <c:axPos val="b"/>
        <c:numFmt formatCode="General" sourceLinked="1"/>
        <c:majorTickMark val="out"/>
        <c:minorTickMark val="none"/>
        <c:tickLblPos val="nextTo"/>
        <c:crossAx val="129392000"/>
        <c:crosses val="autoZero"/>
        <c:auto val="1"/>
        <c:lblAlgn val="ctr"/>
        <c:lblOffset val="100"/>
        <c:noMultiLvlLbl val="0"/>
      </c:catAx>
      <c:valAx>
        <c:axId val="129392000"/>
        <c:scaling>
          <c:orientation val="minMax"/>
        </c:scaling>
        <c:delete val="0"/>
        <c:axPos val="l"/>
        <c:majorGridlines/>
        <c:numFmt formatCode="0" sourceLinked="1"/>
        <c:majorTickMark val="out"/>
        <c:minorTickMark val="none"/>
        <c:tickLblPos val="nextTo"/>
        <c:crossAx val="129390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'33'!$T$12:$V$12</c:f>
              <c:numCache>
                <c:formatCode>0</c:formatCode>
                <c:ptCount val="3"/>
                <c:pt idx="0">
                  <c:v>0</c:v>
                </c:pt>
                <c:pt idx="1">
                  <c:v>0</c:v>
                </c:pt>
                <c:pt idx="2">
                  <c:v>0</c:v>
                </c:pt>
              </c:numCache>
            </c:numRef>
          </c:val>
          <c:extLst>
            <c:ext xmlns:c16="http://schemas.microsoft.com/office/drawing/2014/chart" uri="{C3380CC4-5D6E-409C-BE32-E72D297353CC}">
              <c16:uniqueId val="{00000000-AEBC-44A6-B5CF-A65663D38E6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'33'!$T$13:$V$13</c:f>
              <c:numCache>
                <c:formatCode>0</c:formatCode>
                <c:ptCount val="3"/>
                <c:pt idx="0">
                  <c:v>0</c:v>
                </c:pt>
                <c:pt idx="1">
                  <c:v>0</c:v>
                </c:pt>
                <c:pt idx="2">
                  <c:v>0</c:v>
                </c:pt>
              </c:numCache>
            </c:numRef>
          </c:val>
          <c:extLst>
            <c:ext xmlns:c16="http://schemas.microsoft.com/office/drawing/2014/chart" uri="{C3380CC4-5D6E-409C-BE32-E72D297353CC}">
              <c16:uniqueId val="{00000001-AEBC-44A6-B5CF-A65663D38E67}"/>
            </c:ext>
          </c:extLst>
        </c:ser>
        <c:dLbls>
          <c:showLegendKey val="0"/>
          <c:showVal val="0"/>
          <c:showCatName val="0"/>
          <c:showSerName val="0"/>
          <c:showPercent val="0"/>
          <c:showBubbleSize val="0"/>
        </c:dLbls>
        <c:gapWidth val="150"/>
        <c:axId val="129430656"/>
        <c:axId val="129432192"/>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'33'!$T$14:$V$14</c:f>
              <c:numCache>
                <c:formatCode>0</c:formatCode>
                <c:ptCount val="3"/>
                <c:pt idx="0">
                  <c:v>0</c:v>
                </c:pt>
                <c:pt idx="1">
                  <c:v>0</c:v>
                </c:pt>
                <c:pt idx="2">
                  <c:v>0</c:v>
                </c:pt>
              </c:numCache>
            </c:numRef>
          </c:val>
          <c:smooth val="0"/>
          <c:extLst>
            <c:ext xmlns:c16="http://schemas.microsoft.com/office/drawing/2014/chart" uri="{C3380CC4-5D6E-409C-BE32-E72D297353CC}">
              <c16:uniqueId val="{00000002-AEBC-44A6-B5CF-A65663D38E6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'33'!$T$15:$V$15</c:f>
              <c:numCache>
                <c:formatCode>0</c:formatCode>
                <c:ptCount val="3"/>
                <c:pt idx="0">
                  <c:v>0</c:v>
                </c:pt>
                <c:pt idx="1">
                  <c:v>0</c:v>
                </c:pt>
                <c:pt idx="2">
                  <c:v>0</c:v>
                </c:pt>
              </c:numCache>
            </c:numRef>
          </c:val>
          <c:smooth val="0"/>
          <c:extLst>
            <c:ext xmlns:c16="http://schemas.microsoft.com/office/drawing/2014/chart" uri="{C3380CC4-5D6E-409C-BE32-E72D297353CC}">
              <c16:uniqueId val="{00000003-AEBC-44A6-B5CF-A65663D38E67}"/>
            </c:ext>
          </c:extLst>
        </c:ser>
        <c:dLbls>
          <c:showLegendKey val="0"/>
          <c:showVal val="0"/>
          <c:showCatName val="0"/>
          <c:showSerName val="0"/>
          <c:showPercent val="0"/>
          <c:showBubbleSize val="0"/>
        </c:dLbls>
        <c:marker val="1"/>
        <c:smooth val="0"/>
        <c:axId val="129430656"/>
        <c:axId val="129432192"/>
      </c:lineChart>
      <c:catAx>
        <c:axId val="129430656"/>
        <c:scaling>
          <c:orientation val="minMax"/>
        </c:scaling>
        <c:delete val="0"/>
        <c:axPos val="b"/>
        <c:numFmt formatCode="General" sourceLinked="1"/>
        <c:majorTickMark val="out"/>
        <c:minorTickMark val="none"/>
        <c:tickLblPos val="nextTo"/>
        <c:crossAx val="129432192"/>
        <c:crosses val="autoZero"/>
        <c:auto val="1"/>
        <c:lblAlgn val="ctr"/>
        <c:lblOffset val="100"/>
        <c:noMultiLvlLbl val="0"/>
      </c:catAx>
      <c:valAx>
        <c:axId val="129432192"/>
        <c:scaling>
          <c:orientation val="minMax"/>
        </c:scaling>
        <c:delete val="0"/>
        <c:axPos val="l"/>
        <c:majorGridlines/>
        <c:numFmt formatCode="0" sourceLinked="1"/>
        <c:majorTickMark val="out"/>
        <c:minorTickMark val="none"/>
        <c:tickLblPos val="nextTo"/>
        <c:crossAx val="1294306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'33'!$T$38:$V$38</c:f>
              <c:numCache>
                <c:formatCode>0</c:formatCode>
                <c:ptCount val="3"/>
                <c:pt idx="0">
                  <c:v>0</c:v>
                </c:pt>
                <c:pt idx="1">
                  <c:v>0</c:v>
                </c:pt>
                <c:pt idx="2">
                  <c:v>0</c:v>
                </c:pt>
              </c:numCache>
            </c:numRef>
          </c:val>
          <c:extLst>
            <c:ext xmlns:c16="http://schemas.microsoft.com/office/drawing/2014/chart" uri="{C3380CC4-5D6E-409C-BE32-E72D297353CC}">
              <c16:uniqueId val="{00000000-80BE-4D79-B7D9-A49A7C808F7D}"/>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80BE-4D79-B7D9-A49A7C808F7D}"/>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80BE-4D79-B7D9-A49A7C808F7D}"/>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80BE-4D79-B7D9-A49A7C808F7D}"/>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9B03-43CB-9CF1-4236B770C19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9B03-43CB-9CF1-4236B770C19D}"/>
            </c:ext>
          </c:extLst>
        </c:ser>
        <c:dLbls>
          <c:showLegendKey val="0"/>
          <c:showVal val="0"/>
          <c:showCatName val="0"/>
          <c:showSerName val="0"/>
          <c:showPercent val="0"/>
          <c:showBubbleSize val="0"/>
        </c:dLbls>
        <c:gapWidth val="150"/>
        <c:axId val="129722240"/>
        <c:axId val="129723776"/>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9B03-43CB-9CF1-4236B770C19D}"/>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9B03-43CB-9CF1-4236B770C19D}"/>
            </c:ext>
          </c:extLst>
        </c:ser>
        <c:dLbls>
          <c:showLegendKey val="0"/>
          <c:showVal val="0"/>
          <c:showCatName val="0"/>
          <c:showSerName val="0"/>
          <c:showPercent val="0"/>
          <c:showBubbleSize val="0"/>
        </c:dLbls>
        <c:marker val="1"/>
        <c:smooth val="0"/>
        <c:axId val="129722240"/>
        <c:axId val="129723776"/>
      </c:lineChart>
      <c:catAx>
        <c:axId val="129722240"/>
        <c:scaling>
          <c:orientation val="minMax"/>
        </c:scaling>
        <c:delete val="0"/>
        <c:axPos val="b"/>
        <c:numFmt formatCode="General" sourceLinked="1"/>
        <c:majorTickMark val="out"/>
        <c:minorTickMark val="none"/>
        <c:tickLblPos val="nextTo"/>
        <c:crossAx val="129723776"/>
        <c:crosses val="autoZero"/>
        <c:auto val="1"/>
        <c:lblAlgn val="ctr"/>
        <c:lblOffset val="100"/>
        <c:noMultiLvlLbl val="0"/>
      </c:catAx>
      <c:valAx>
        <c:axId val="129723776"/>
        <c:scaling>
          <c:orientation val="minMax"/>
        </c:scaling>
        <c:delete val="0"/>
        <c:axPos val="l"/>
        <c:majorGridlines/>
        <c:numFmt formatCode="0.0" sourceLinked="1"/>
        <c:majorTickMark val="out"/>
        <c:minorTickMark val="none"/>
        <c:tickLblPos val="nextTo"/>
        <c:crossAx val="129722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331-4A03-8F2D-D8F28DBAB57D}"/>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3331-4A03-8F2D-D8F28DBAB57D}"/>
            </c:ext>
          </c:extLst>
        </c:ser>
        <c:dLbls>
          <c:showLegendKey val="0"/>
          <c:showVal val="0"/>
          <c:showCatName val="0"/>
          <c:showSerName val="0"/>
          <c:showPercent val="0"/>
          <c:showBubbleSize val="0"/>
        </c:dLbls>
        <c:gapWidth val="150"/>
        <c:axId val="129635456"/>
        <c:axId val="129636992"/>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3331-4A03-8F2D-D8F28DBAB57D}"/>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3331-4A03-8F2D-D8F28DBAB57D}"/>
            </c:ext>
          </c:extLst>
        </c:ser>
        <c:dLbls>
          <c:showLegendKey val="0"/>
          <c:showVal val="0"/>
          <c:showCatName val="0"/>
          <c:showSerName val="0"/>
          <c:showPercent val="0"/>
          <c:showBubbleSize val="0"/>
        </c:dLbls>
        <c:marker val="1"/>
        <c:smooth val="0"/>
        <c:axId val="129635456"/>
        <c:axId val="129636992"/>
      </c:lineChart>
      <c:catAx>
        <c:axId val="129635456"/>
        <c:scaling>
          <c:orientation val="minMax"/>
        </c:scaling>
        <c:delete val="0"/>
        <c:axPos val="b"/>
        <c:numFmt formatCode="General" sourceLinked="1"/>
        <c:majorTickMark val="out"/>
        <c:minorTickMark val="none"/>
        <c:tickLblPos val="nextTo"/>
        <c:crossAx val="129636992"/>
        <c:crosses val="autoZero"/>
        <c:auto val="1"/>
        <c:lblAlgn val="ctr"/>
        <c:lblOffset val="100"/>
        <c:noMultiLvlLbl val="0"/>
      </c:catAx>
      <c:valAx>
        <c:axId val="129636992"/>
        <c:scaling>
          <c:orientation val="minMax"/>
          <c:max val="70"/>
          <c:min val="10"/>
        </c:scaling>
        <c:delete val="0"/>
        <c:axPos val="l"/>
        <c:majorGridlines/>
        <c:numFmt formatCode="0" sourceLinked="1"/>
        <c:majorTickMark val="out"/>
        <c:minorTickMark val="none"/>
        <c:tickLblPos val="nextTo"/>
        <c:crossAx val="1296354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58E-41AF-B125-33AA41F69B87}"/>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C58E-41AF-B125-33AA41F69B87}"/>
            </c:ext>
          </c:extLst>
        </c:ser>
        <c:dLbls>
          <c:showLegendKey val="0"/>
          <c:showVal val="0"/>
          <c:showCatName val="0"/>
          <c:showSerName val="0"/>
          <c:showPercent val="0"/>
          <c:showBubbleSize val="0"/>
        </c:dLbls>
        <c:gapWidth val="150"/>
        <c:axId val="129675648"/>
        <c:axId val="129677184"/>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C58E-41AF-B125-33AA41F69B87}"/>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C58E-41AF-B125-33AA41F69B87}"/>
            </c:ext>
          </c:extLst>
        </c:ser>
        <c:dLbls>
          <c:showLegendKey val="0"/>
          <c:showVal val="0"/>
          <c:showCatName val="0"/>
          <c:showSerName val="0"/>
          <c:showPercent val="0"/>
          <c:showBubbleSize val="0"/>
        </c:dLbls>
        <c:marker val="1"/>
        <c:smooth val="0"/>
        <c:axId val="129675648"/>
        <c:axId val="129677184"/>
      </c:lineChart>
      <c:catAx>
        <c:axId val="129675648"/>
        <c:scaling>
          <c:orientation val="minMax"/>
        </c:scaling>
        <c:delete val="0"/>
        <c:axPos val="b"/>
        <c:numFmt formatCode="General" sourceLinked="1"/>
        <c:majorTickMark val="out"/>
        <c:minorTickMark val="none"/>
        <c:tickLblPos val="nextTo"/>
        <c:crossAx val="129677184"/>
        <c:crosses val="autoZero"/>
        <c:auto val="1"/>
        <c:lblAlgn val="ctr"/>
        <c:lblOffset val="100"/>
        <c:noMultiLvlLbl val="0"/>
      </c:catAx>
      <c:valAx>
        <c:axId val="129677184"/>
        <c:scaling>
          <c:orientation val="minMax"/>
          <c:max val="1"/>
        </c:scaling>
        <c:delete val="0"/>
        <c:axPos val="l"/>
        <c:majorGridlines/>
        <c:numFmt formatCode="0.0%" sourceLinked="1"/>
        <c:majorTickMark val="out"/>
        <c:minorTickMark val="none"/>
        <c:tickLblPos val="nextTo"/>
        <c:crossAx val="12967564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'34'!$A$35:$H$35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4B7-4E82-9305-ED83A494E11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'34'!$A$40:$H$40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4B7-4E82-9305-ED83A494E114}"/>
            </c:ext>
          </c:extLst>
        </c:ser>
        <c:dLbls>
          <c:showLegendKey val="0"/>
          <c:showVal val="0"/>
          <c:showCatName val="0"/>
          <c:showSerName val="0"/>
          <c:showPercent val="0"/>
          <c:showBubbleSize val="0"/>
        </c:dLbls>
        <c:gapWidth val="150"/>
        <c:axId val="129838464"/>
        <c:axId val="129848448"/>
      </c:barChart>
      <c:lineChart>
        <c:grouping val="standard"/>
        <c:varyColors val="0"/>
        <c:ser>
          <c:idx val="2"/>
          <c:order val="2"/>
          <c:spPr>
            <a:ln w="22225">
              <a:solidFill>
                <a:srgbClr val="FF0000"/>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4B7-4E82-9305-ED83A494E114}"/>
            </c:ext>
          </c:extLst>
        </c:ser>
        <c:ser>
          <c:idx val="3"/>
          <c:order val="3"/>
          <c:spPr>
            <a:ln w="22225">
              <a:solidFill>
                <a:schemeClr val="tx2">
                  <a:lumMod val="75000"/>
                </a:schemeClr>
              </a:solidFill>
              <a:prstDash val="dash"/>
            </a:ln>
          </c:spPr>
          <c:marker>
            <c:symbol val="none"/>
          </c:marker>
          <c:cat>
            <c:strRef>
              <c:f>'34'!$A$8:$H$8</c:f>
              <c:strCache>
                <c:ptCount val="8"/>
                <c:pt idx="0">
                  <c:v>Aug</c:v>
                </c:pt>
                <c:pt idx="1">
                  <c:v>Sep</c:v>
                </c:pt>
                <c:pt idx="2">
                  <c:v>Oct</c:v>
                </c:pt>
                <c:pt idx="3">
                  <c:v>Nov</c:v>
                </c:pt>
                <c:pt idx="4">
                  <c:v>Jan</c:v>
                </c:pt>
                <c:pt idx="5">
                  <c:v>Feb</c:v>
                </c:pt>
                <c:pt idx="6">
                  <c:v>Mar</c:v>
                </c:pt>
                <c:pt idx="7">
                  <c:v>Apr</c:v>
                </c:pt>
              </c:strCache>
            </c:strRef>
          </c:cat>
          <c:val>
            <c:numRef>
              <c:f>'34'!$A$37:$H$37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4B7-4E82-9305-ED83A494E114}"/>
            </c:ext>
          </c:extLst>
        </c:ser>
        <c:dLbls>
          <c:showLegendKey val="0"/>
          <c:showVal val="0"/>
          <c:showCatName val="0"/>
          <c:showSerName val="0"/>
          <c:showPercent val="0"/>
          <c:showBubbleSize val="0"/>
        </c:dLbls>
        <c:marker val="1"/>
        <c:smooth val="0"/>
        <c:axId val="129838464"/>
        <c:axId val="129848448"/>
      </c:lineChart>
      <c:catAx>
        <c:axId val="129838464"/>
        <c:scaling>
          <c:orientation val="minMax"/>
        </c:scaling>
        <c:delete val="0"/>
        <c:axPos val="b"/>
        <c:numFmt formatCode="General" sourceLinked="1"/>
        <c:majorTickMark val="out"/>
        <c:minorTickMark val="none"/>
        <c:tickLblPos val="nextTo"/>
        <c:crossAx val="129848448"/>
        <c:crosses val="autoZero"/>
        <c:auto val="1"/>
        <c:lblAlgn val="ctr"/>
        <c:lblOffset val="100"/>
        <c:noMultiLvlLbl val="0"/>
      </c:catAx>
      <c:valAx>
        <c:axId val="129848448"/>
        <c:scaling>
          <c:orientation val="minMax"/>
          <c:max val="1"/>
        </c:scaling>
        <c:delete val="0"/>
        <c:axPos val="l"/>
        <c:majorGridlines/>
        <c:numFmt formatCode="0.0%" sourceLinked="1"/>
        <c:majorTickMark val="out"/>
        <c:minorTickMark val="none"/>
        <c:tickLblPos val="nextTo"/>
        <c:crossAx val="1298384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'34'!$J$34:$P$34</c:f>
              <c:strCache>
                <c:ptCount val="7"/>
                <c:pt idx="0">
                  <c:v>GP 1</c:v>
                </c:pt>
                <c:pt idx="1">
                  <c:v>GP 2</c:v>
                </c:pt>
                <c:pt idx="2">
                  <c:v>GP 3</c:v>
                </c:pt>
                <c:pt idx="3">
                  <c:v>GP 4</c:v>
                </c:pt>
                <c:pt idx="4">
                  <c:v>GP 5</c:v>
                </c:pt>
                <c:pt idx="5">
                  <c:v>GP 6</c:v>
                </c:pt>
                <c:pt idx="6">
                  <c:v>AVE</c:v>
                </c:pt>
              </c:strCache>
            </c:strRef>
          </c:cat>
          <c:val>
            <c:numRef>
              <c:f>'34'!$J$35:$P$35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552A-4DFD-B8B7-D5966E50AA3E}"/>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'34'!$J$34:$P$34</c:f>
              <c:strCache>
                <c:ptCount val="7"/>
                <c:pt idx="0">
                  <c:v>GP 1</c:v>
                </c:pt>
                <c:pt idx="1">
                  <c:v>GP 2</c:v>
                </c:pt>
                <c:pt idx="2">
                  <c:v>GP 3</c:v>
                </c:pt>
                <c:pt idx="3">
                  <c:v>GP 4</c:v>
                </c:pt>
                <c:pt idx="4">
                  <c:v>GP 5</c:v>
                </c:pt>
                <c:pt idx="5">
                  <c:v>GP 6</c:v>
                </c:pt>
                <c:pt idx="6">
                  <c:v>AVE</c:v>
                </c:pt>
              </c:strCache>
            </c:strRef>
          </c:cat>
          <c:val>
            <c:numRef>
              <c:f>'34'!$J$40:$P$40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552A-4DFD-B8B7-D5966E50AA3E}"/>
            </c:ext>
          </c:extLst>
        </c:ser>
        <c:dLbls>
          <c:showLegendKey val="0"/>
          <c:showVal val="0"/>
          <c:showCatName val="0"/>
          <c:showSerName val="0"/>
          <c:showPercent val="0"/>
          <c:showBubbleSize val="0"/>
        </c:dLbls>
        <c:gapWidth val="150"/>
        <c:axId val="129776256"/>
        <c:axId val="129778048"/>
      </c:barChart>
      <c:lineChart>
        <c:grouping val="standard"/>
        <c:varyColors val="0"/>
        <c:ser>
          <c:idx val="2"/>
          <c:order val="2"/>
          <c:spPr>
            <a:ln w="22225">
              <a:solidFill>
                <a:srgbClr val="FF0000"/>
              </a:solidFill>
              <a:prstDash val="dash"/>
            </a:ln>
          </c:spPr>
          <c:marker>
            <c:symbol val="none"/>
          </c:marker>
          <c:cat>
            <c:strRef>
              <c:f>'34'!$J$34:$P$34</c:f>
              <c:strCache>
                <c:ptCount val="7"/>
                <c:pt idx="0">
                  <c:v>GP 1</c:v>
                </c:pt>
                <c:pt idx="1">
                  <c:v>GP 2</c:v>
                </c:pt>
                <c:pt idx="2">
                  <c:v>GP 3</c:v>
                </c:pt>
                <c:pt idx="3">
                  <c:v>GP 4</c:v>
                </c:pt>
                <c:pt idx="4">
                  <c:v>GP 5</c:v>
                </c:pt>
                <c:pt idx="5">
                  <c:v>GP 6</c:v>
                </c:pt>
                <c:pt idx="6">
                  <c:v>AVE</c:v>
                </c:pt>
              </c:strCache>
            </c:strRef>
          </c:cat>
          <c:val>
            <c:numRef>
              <c:f>'34'!$J$38:$P$38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552A-4DFD-B8B7-D5966E50AA3E}"/>
            </c:ext>
          </c:extLst>
        </c:ser>
        <c:ser>
          <c:idx val="3"/>
          <c:order val="3"/>
          <c:spPr>
            <a:ln w="22225">
              <a:solidFill>
                <a:schemeClr val="tx2">
                  <a:lumMod val="75000"/>
                </a:schemeClr>
              </a:solidFill>
              <a:prstDash val="dash"/>
            </a:ln>
          </c:spPr>
          <c:marker>
            <c:symbol val="none"/>
          </c:marker>
          <c:cat>
            <c:strRef>
              <c:f>'34'!$J$34:$P$34</c:f>
              <c:strCache>
                <c:ptCount val="7"/>
                <c:pt idx="0">
                  <c:v>GP 1</c:v>
                </c:pt>
                <c:pt idx="1">
                  <c:v>GP 2</c:v>
                </c:pt>
                <c:pt idx="2">
                  <c:v>GP 3</c:v>
                </c:pt>
                <c:pt idx="3">
                  <c:v>GP 4</c:v>
                </c:pt>
                <c:pt idx="4">
                  <c:v>GP 5</c:v>
                </c:pt>
                <c:pt idx="5">
                  <c:v>GP 6</c:v>
                </c:pt>
                <c:pt idx="6">
                  <c:v>AVE</c:v>
                </c:pt>
              </c:strCache>
            </c:strRef>
          </c:cat>
          <c:val>
            <c:numRef>
              <c:f>'34'!$J$37:$P$37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552A-4DFD-B8B7-D5966E50AA3E}"/>
            </c:ext>
          </c:extLst>
        </c:ser>
        <c:dLbls>
          <c:showLegendKey val="0"/>
          <c:showVal val="0"/>
          <c:showCatName val="0"/>
          <c:showSerName val="0"/>
          <c:showPercent val="0"/>
          <c:showBubbleSize val="0"/>
        </c:dLbls>
        <c:marker val="1"/>
        <c:smooth val="0"/>
        <c:axId val="129776256"/>
        <c:axId val="129778048"/>
      </c:lineChart>
      <c:catAx>
        <c:axId val="129776256"/>
        <c:scaling>
          <c:orientation val="minMax"/>
        </c:scaling>
        <c:delete val="0"/>
        <c:axPos val="b"/>
        <c:numFmt formatCode="General" sourceLinked="1"/>
        <c:majorTickMark val="out"/>
        <c:minorTickMark val="none"/>
        <c:tickLblPos val="nextTo"/>
        <c:crossAx val="129778048"/>
        <c:crosses val="autoZero"/>
        <c:auto val="1"/>
        <c:lblAlgn val="ctr"/>
        <c:lblOffset val="100"/>
        <c:noMultiLvlLbl val="0"/>
      </c:catAx>
      <c:valAx>
        <c:axId val="129778048"/>
        <c:scaling>
          <c:orientation val="minMax"/>
          <c:max val="1"/>
          <c:min val="0.4"/>
        </c:scaling>
        <c:delete val="0"/>
        <c:axPos val="l"/>
        <c:majorGridlines/>
        <c:numFmt formatCode="0%" sourceLinked="1"/>
        <c:majorTickMark val="out"/>
        <c:minorTickMark val="none"/>
        <c:tickLblPos val="nextTo"/>
        <c:crossAx val="12977625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'34'!$B$25:$D$25</c:f>
              <c:numCache>
                <c:formatCode>0</c:formatCode>
                <c:ptCount val="3"/>
                <c:pt idx="0">
                  <c:v>0</c:v>
                </c:pt>
                <c:pt idx="1">
                  <c:v>0</c:v>
                </c:pt>
                <c:pt idx="2">
                  <c:v>0</c:v>
                </c:pt>
              </c:numCache>
            </c:numRef>
          </c:val>
          <c:extLst>
            <c:ext xmlns:c16="http://schemas.microsoft.com/office/drawing/2014/chart" uri="{C3380CC4-5D6E-409C-BE32-E72D297353CC}">
              <c16:uniqueId val="{00000000-19A9-46E1-999B-BA8809B147EB}"/>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'34'!$B$26:$D$26</c:f>
              <c:numCache>
                <c:formatCode>0</c:formatCode>
                <c:ptCount val="3"/>
                <c:pt idx="0">
                  <c:v>0</c:v>
                </c:pt>
                <c:pt idx="1">
                  <c:v>0</c:v>
                </c:pt>
                <c:pt idx="2">
                  <c:v>0</c:v>
                </c:pt>
              </c:numCache>
            </c:numRef>
          </c:val>
          <c:extLst>
            <c:ext xmlns:c16="http://schemas.microsoft.com/office/drawing/2014/chart" uri="{C3380CC4-5D6E-409C-BE32-E72D297353CC}">
              <c16:uniqueId val="{00000001-19A9-46E1-999B-BA8809B147EB}"/>
            </c:ext>
          </c:extLst>
        </c:ser>
        <c:dLbls>
          <c:showLegendKey val="0"/>
          <c:showVal val="0"/>
          <c:showCatName val="0"/>
          <c:showSerName val="0"/>
          <c:showPercent val="0"/>
          <c:showBubbleSize val="0"/>
        </c:dLbls>
        <c:gapWidth val="150"/>
        <c:axId val="129787776"/>
        <c:axId val="129789312"/>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'34'!$B$27:$D$27</c:f>
              <c:numCache>
                <c:formatCode>0</c:formatCode>
                <c:ptCount val="3"/>
                <c:pt idx="0">
                  <c:v>0</c:v>
                </c:pt>
                <c:pt idx="1">
                  <c:v>0</c:v>
                </c:pt>
                <c:pt idx="2">
                  <c:v>0</c:v>
                </c:pt>
              </c:numCache>
            </c:numRef>
          </c:val>
          <c:smooth val="0"/>
          <c:extLst>
            <c:ext xmlns:c16="http://schemas.microsoft.com/office/drawing/2014/chart" uri="{C3380CC4-5D6E-409C-BE32-E72D297353CC}">
              <c16:uniqueId val="{00000002-19A9-46E1-999B-BA8809B147EB}"/>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'34'!$B$28:$D$28</c:f>
              <c:numCache>
                <c:formatCode>0</c:formatCode>
                <c:ptCount val="3"/>
                <c:pt idx="0">
                  <c:v>0</c:v>
                </c:pt>
                <c:pt idx="1">
                  <c:v>0</c:v>
                </c:pt>
                <c:pt idx="2">
                  <c:v>0</c:v>
                </c:pt>
              </c:numCache>
            </c:numRef>
          </c:val>
          <c:smooth val="0"/>
          <c:extLst>
            <c:ext xmlns:c16="http://schemas.microsoft.com/office/drawing/2014/chart" uri="{C3380CC4-5D6E-409C-BE32-E72D297353CC}">
              <c16:uniqueId val="{00000003-19A9-46E1-999B-BA8809B147EB}"/>
            </c:ext>
          </c:extLst>
        </c:ser>
        <c:dLbls>
          <c:showLegendKey val="0"/>
          <c:showVal val="0"/>
          <c:showCatName val="0"/>
          <c:showSerName val="0"/>
          <c:showPercent val="0"/>
          <c:showBubbleSize val="0"/>
        </c:dLbls>
        <c:marker val="1"/>
        <c:smooth val="0"/>
        <c:axId val="129787776"/>
        <c:axId val="129789312"/>
      </c:lineChart>
      <c:catAx>
        <c:axId val="129787776"/>
        <c:scaling>
          <c:orientation val="minMax"/>
        </c:scaling>
        <c:delete val="0"/>
        <c:axPos val="b"/>
        <c:numFmt formatCode="General" sourceLinked="1"/>
        <c:majorTickMark val="out"/>
        <c:minorTickMark val="none"/>
        <c:tickLblPos val="nextTo"/>
        <c:crossAx val="129789312"/>
        <c:crosses val="autoZero"/>
        <c:auto val="1"/>
        <c:lblAlgn val="ctr"/>
        <c:lblOffset val="100"/>
        <c:noMultiLvlLbl val="0"/>
      </c:catAx>
      <c:valAx>
        <c:axId val="129789312"/>
        <c:scaling>
          <c:orientation val="minMax"/>
        </c:scaling>
        <c:delete val="0"/>
        <c:axPos val="l"/>
        <c:majorGridlines/>
        <c:numFmt formatCode="0" sourceLinked="1"/>
        <c:majorTickMark val="out"/>
        <c:minorTickMark val="none"/>
        <c:tickLblPos val="nextTo"/>
        <c:crossAx val="129787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'34'!$K$25:$M$25</c:f>
              <c:numCache>
                <c:formatCode>0</c:formatCode>
                <c:ptCount val="3"/>
                <c:pt idx="0">
                  <c:v>0</c:v>
                </c:pt>
                <c:pt idx="1">
                  <c:v>0</c:v>
                </c:pt>
                <c:pt idx="2">
                  <c:v>0</c:v>
                </c:pt>
              </c:numCache>
            </c:numRef>
          </c:val>
          <c:extLst>
            <c:ext xmlns:c16="http://schemas.microsoft.com/office/drawing/2014/chart" uri="{C3380CC4-5D6E-409C-BE32-E72D297353CC}">
              <c16:uniqueId val="{00000000-E67E-4D3B-BE99-062D3E9C280F}"/>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E67E-4D3B-BE99-062D3E9C280F}"/>
            </c:ext>
          </c:extLst>
        </c:ser>
        <c:dLbls>
          <c:showLegendKey val="0"/>
          <c:showVal val="0"/>
          <c:showCatName val="0"/>
          <c:showSerName val="0"/>
          <c:showPercent val="0"/>
          <c:showBubbleSize val="0"/>
        </c:dLbls>
        <c:gapWidth val="150"/>
        <c:axId val="129905792"/>
        <c:axId val="12990732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E67E-4D3B-BE99-062D3E9C280F}"/>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'34'!$K$28:$M$28</c:f>
              <c:numCache>
                <c:formatCode>0</c:formatCode>
                <c:ptCount val="3"/>
                <c:pt idx="0">
                  <c:v>0</c:v>
                </c:pt>
                <c:pt idx="1">
                  <c:v>0</c:v>
                </c:pt>
                <c:pt idx="2">
                  <c:v>0</c:v>
                </c:pt>
              </c:numCache>
            </c:numRef>
          </c:val>
          <c:smooth val="0"/>
          <c:extLst>
            <c:ext xmlns:c16="http://schemas.microsoft.com/office/drawing/2014/chart" uri="{C3380CC4-5D6E-409C-BE32-E72D297353CC}">
              <c16:uniqueId val="{00000003-E67E-4D3B-BE99-062D3E9C280F}"/>
            </c:ext>
          </c:extLst>
        </c:ser>
        <c:dLbls>
          <c:showLegendKey val="0"/>
          <c:showVal val="0"/>
          <c:showCatName val="0"/>
          <c:showSerName val="0"/>
          <c:showPercent val="0"/>
          <c:showBubbleSize val="0"/>
        </c:dLbls>
        <c:marker val="1"/>
        <c:smooth val="0"/>
        <c:axId val="129905792"/>
        <c:axId val="129907328"/>
      </c:lineChart>
      <c:catAx>
        <c:axId val="129905792"/>
        <c:scaling>
          <c:orientation val="minMax"/>
        </c:scaling>
        <c:delete val="0"/>
        <c:axPos val="b"/>
        <c:numFmt formatCode="General" sourceLinked="1"/>
        <c:majorTickMark val="out"/>
        <c:minorTickMark val="none"/>
        <c:tickLblPos val="nextTo"/>
        <c:crossAx val="129907328"/>
        <c:crosses val="autoZero"/>
        <c:auto val="1"/>
        <c:lblAlgn val="ctr"/>
        <c:lblOffset val="100"/>
        <c:noMultiLvlLbl val="0"/>
      </c:catAx>
      <c:valAx>
        <c:axId val="129907328"/>
        <c:scaling>
          <c:orientation val="minMax"/>
        </c:scaling>
        <c:delete val="0"/>
        <c:axPos val="l"/>
        <c:majorGridlines/>
        <c:numFmt formatCode="0" sourceLinked="1"/>
        <c:majorTickMark val="out"/>
        <c:minorTickMark val="none"/>
        <c:tickLblPos val="nextTo"/>
        <c:crossAx val="12990579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'34'!$T$12:$V$12</c:f>
              <c:numCache>
                <c:formatCode>0</c:formatCode>
                <c:ptCount val="3"/>
                <c:pt idx="0">
                  <c:v>0</c:v>
                </c:pt>
                <c:pt idx="1">
                  <c:v>0</c:v>
                </c:pt>
                <c:pt idx="2">
                  <c:v>0</c:v>
                </c:pt>
              </c:numCache>
            </c:numRef>
          </c:val>
          <c:extLst>
            <c:ext xmlns:c16="http://schemas.microsoft.com/office/drawing/2014/chart" uri="{C3380CC4-5D6E-409C-BE32-E72D297353CC}">
              <c16:uniqueId val="{00000000-A11E-4969-90D3-960CDB387897}"/>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'34'!$T$13:$V$13</c:f>
              <c:numCache>
                <c:formatCode>0</c:formatCode>
                <c:ptCount val="3"/>
                <c:pt idx="0">
                  <c:v>0</c:v>
                </c:pt>
                <c:pt idx="1">
                  <c:v>0</c:v>
                </c:pt>
                <c:pt idx="2">
                  <c:v>0</c:v>
                </c:pt>
              </c:numCache>
            </c:numRef>
          </c:val>
          <c:extLst>
            <c:ext xmlns:c16="http://schemas.microsoft.com/office/drawing/2014/chart" uri="{C3380CC4-5D6E-409C-BE32-E72D297353CC}">
              <c16:uniqueId val="{00000001-A11E-4969-90D3-960CDB387897}"/>
            </c:ext>
          </c:extLst>
        </c:ser>
        <c:dLbls>
          <c:showLegendKey val="0"/>
          <c:showVal val="0"/>
          <c:showCatName val="0"/>
          <c:showSerName val="0"/>
          <c:showPercent val="0"/>
          <c:showBubbleSize val="0"/>
        </c:dLbls>
        <c:gapWidth val="150"/>
        <c:axId val="129945984"/>
        <c:axId val="129947520"/>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'34'!$T$14:$V$14</c:f>
              <c:numCache>
                <c:formatCode>0</c:formatCode>
                <c:ptCount val="3"/>
                <c:pt idx="0">
                  <c:v>0</c:v>
                </c:pt>
                <c:pt idx="1">
                  <c:v>0</c:v>
                </c:pt>
                <c:pt idx="2">
                  <c:v>0</c:v>
                </c:pt>
              </c:numCache>
            </c:numRef>
          </c:val>
          <c:smooth val="0"/>
          <c:extLst>
            <c:ext xmlns:c16="http://schemas.microsoft.com/office/drawing/2014/chart" uri="{C3380CC4-5D6E-409C-BE32-E72D297353CC}">
              <c16:uniqueId val="{00000002-A11E-4969-90D3-960CDB387897}"/>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'34'!$T$15:$V$15</c:f>
              <c:numCache>
                <c:formatCode>0</c:formatCode>
                <c:ptCount val="3"/>
                <c:pt idx="0">
                  <c:v>0</c:v>
                </c:pt>
                <c:pt idx="1">
                  <c:v>0</c:v>
                </c:pt>
                <c:pt idx="2">
                  <c:v>0</c:v>
                </c:pt>
              </c:numCache>
            </c:numRef>
          </c:val>
          <c:smooth val="0"/>
          <c:extLst>
            <c:ext xmlns:c16="http://schemas.microsoft.com/office/drawing/2014/chart" uri="{C3380CC4-5D6E-409C-BE32-E72D297353CC}">
              <c16:uniqueId val="{00000003-A11E-4969-90D3-960CDB387897}"/>
            </c:ext>
          </c:extLst>
        </c:ser>
        <c:dLbls>
          <c:showLegendKey val="0"/>
          <c:showVal val="0"/>
          <c:showCatName val="0"/>
          <c:showSerName val="0"/>
          <c:showPercent val="0"/>
          <c:showBubbleSize val="0"/>
        </c:dLbls>
        <c:marker val="1"/>
        <c:smooth val="0"/>
        <c:axId val="129945984"/>
        <c:axId val="129947520"/>
      </c:lineChart>
      <c:catAx>
        <c:axId val="129945984"/>
        <c:scaling>
          <c:orientation val="minMax"/>
        </c:scaling>
        <c:delete val="0"/>
        <c:axPos val="b"/>
        <c:numFmt formatCode="General" sourceLinked="1"/>
        <c:majorTickMark val="out"/>
        <c:minorTickMark val="none"/>
        <c:tickLblPos val="nextTo"/>
        <c:crossAx val="129947520"/>
        <c:crosses val="autoZero"/>
        <c:auto val="1"/>
        <c:lblAlgn val="ctr"/>
        <c:lblOffset val="100"/>
        <c:noMultiLvlLbl val="0"/>
      </c:catAx>
      <c:valAx>
        <c:axId val="129947520"/>
        <c:scaling>
          <c:orientation val="minMax"/>
        </c:scaling>
        <c:delete val="0"/>
        <c:axPos val="l"/>
        <c:majorGridlines/>
        <c:numFmt formatCode="0" sourceLinked="1"/>
        <c:majorTickMark val="out"/>
        <c:minorTickMark val="none"/>
        <c:tickLblPos val="nextTo"/>
        <c:crossAx val="1299459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'34'!$T$38:$V$38</c:f>
              <c:numCache>
                <c:formatCode>0</c:formatCode>
                <c:ptCount val="3"/>
                <c:pt idx="0">
                  <c:v>0</c:v>
                </c:pt>
                <c:pt idx="1">
                  <c:v>0</c:v>
                </c:pt>
                <c:pt idx="2">
                  <c:v>0</c:v>
                </c:pt>
              </c:numCache>
            </c:numRef>
          </c:val>
          <c:extLst>
            <c:ext xmlns:c16="http://schemas.microsoft.com/office/drawing/2014/chart" uri="{C3380CC4-5D6E-409C-BE32-E72D297353CC}">
              <c16:uniqueId val="{00000000-1630-4E2B-B1FB-888AD9A4B1CF}"/>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1630-4E2B-B1FB-888AD9A4B1CF}"/>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1630-4E2B-B1FB-888AD9A4B1CF}"/>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1630-4E2B-B1FB-888AD9A4B1CF}"/>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'35'!$J$9:$Q$9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7CE-45B2-9D30-BDF93F9BF00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'35'!$J$14:$Q$14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7CE-45B2-9D30-BDF93F9BF00B}"/>
            </c:ext>
          </c:extLst>
        </c:ser>
        <c:dLbls>
          <c:showLegendKey val="0"/>
          <c:showVal val="0"/>
          <c:showCatName val="0"/>
          <c:showSerName val="0"/>
          <c:showPercent val="0"/>
          <c:showBubbleSize val="0"/>
        </c:dLbls>
        <c:gapWidth val="150"/>
        <c:axId val="130139264"/>
        <c:axId val="130140800"/>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'35'!$J$12:$Q$12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27CE-45B2-9D30-BDF93F9BF00B}"/>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'35'!$J$11:$Q$11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27CE-45B2-9D30-BDF93F9BF00B}"/>
            </c:ext>
          </c:extLst>
        </c:ser>
        <c:dLbls>
          <c:showLegendKey val="0"/>
          <c:showVal val="0"/>
          <c:showCatName val="0"/>
          <c:showSerName val="0"/>
          <c:showPercent val="0"/>
          <c:showBubbleSize val="0"/>
        </c:dLbls>
        <c:marker val="1"/>
        <c:smooth val="0"/>
        <c:axId val="130139264"/>
        <c:axId val="130140800"/>
      </c:lineChart>
      <c:catAx>
        <c:axId val="130139264"/>
        <c:scaling>
          <c:orientation val="minMax"/>
        </c:scaling>
        <c:delete val="0"/>
        <c:axPos val="b"/>
        <c:numFmt formatCode="General" sourceLinked="1"/>
        <c:majorTickMark val="out"/>
        <c:minorTickMark val="none"/>
        <c:tickLblPos val="nextTo"/>
        <c:crossAx val="130140800"/>
        <c:crosses val="autoZero"/>
        <c:auto val="1"/>
        <c:lblAlgn val="ctr"/>
        <c:lblOffset val="100"/>
        <c:noMultiLvlLbl val="0"/>
      </c:catAx>
      <c:valAx>
        <c:axId val="130140800"/>
        <c:scaling>
          <c:orientation val="minMax"/>
        </c:scaling>
        <c:delete val="0"/>
        <c:axPos val="l"/>
        <c:majorGridlines/>
        <c:numFmt formatCode="0.0" sourceLinked="1"/>
        <c:majorTickMark val="out"/>
        <c:minorTickMark val="none"/>
        <c:tickLblPos val="nextTo"/>
        <c:crossAx val="13013926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'35'!$A$9:$H$9</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CE5-4F33-AA46-977C39D0FBB4}"/>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'35'!$A$14:$H$14</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CE5-4F33-AA46-977C39D0FBB4}"/>
            </c:ext>
          </c:extLst>
        </c:ser>
        <c:dLbls>
          <c:showLegendKey val="0"/>
          <c:showVal val="0"/>
          <c:showCatName val="0"/>
          <c:showSerName val="0"/>
          <c:showPercent val="0"/>
          <c:showBubbleSize val="0"/>
        </c:dLbls>
        <c:gapWidth val="150"/>
        <c:axId val="130048384"/>
        <c:axId val="130049920"/>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'35'!$A$12:$H$12</c:f>
              <c:numCache>
                <c:formatCode>0.0</c:formatCode>
                <c:ptCount val="8"/>
                <c:pt idx="0" formatCode="General">
                  <c:v>0</c:v>
                </c:pt>
                <c:pt idx="1">
                  <c:v>0</c:v>
                </c:pt>
                <c:pt idx="2">
                  <c:v>0</c:v>
                </c:pt>
                <c:pt idx="3">
                  <c:v>0</c:v>
                </c:pt>
                <c:pt idx="4">
                  <c:v>0</c:v>
                </c:pt>
                <c:pt idx="5">
                  <c:v>0</c:v>
                </c:pt>
                <c:pt idx="6">
                  <c:v>0</c:v>
                </c:pt>
                <c:pt idx="7" formatCode="General">
                  <c:v>0</c:v>
                </c:pt>
              </c:numCache>
            </c:numRef>
          </c:val>
          <c:smooth val="0"/>
          <c:extLst>
            <c:ext xmlns:c16="http://schemas.microsoft.com/office/drawing/2014/chart" uri="{C3380CC4-5D6E-409C-BE32-E72D297353CC}">
              <c16:uniqueId val="{00000002-5CE5-4F33-AA46-977C39D0FBB4}"/>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'35'!$A$11:$H$11</c:f>
              <c:numCache>
                <c:formatCode>General</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CE5-4F33-AA46-977C39D0FBB4}"/>
            </c:ext>
          </c:extLst>
        </c:ser>
        <c:dLbls>
          <c:showLegendKey val="0"/>
          <c:showVal val="0"/>
          <c:showCatName val="0"/>
          <c:showSerName val="0"/>
          <c:showPercent val="0"/>
          <c:showBubbleSize val="0"/>
        </c:dLbls>
        <c:marker val="1"/>
        <c:smooth val="0"/>
        <c:axId val="130048384"/>
        <c:axId val="130049920"/>
      </c:lineChart>
      <c:catAx>
        <c:axId val="130048384"/>
        <c:scaling>
          <c:orientation val="minMax"/>
        </c:scaling>
        <c:delete val="0"/>
        <c:axPos val="b"/>
        <c:numFmt formatCode="General" sourceLinked="1"/>
        <c:majorTickMark val="out"/>
        <c:minorTickMark val="none"/>
        <c:tickLblPos val="nextTo"/>
        <c:crossAx val="130049920"/>
        <c:crosses val="autoZero"/>
        <c:auto val="1"/>
        <c:lblAlgn val="ctr"/>
        <c:lblOffset val="100"/>
        <c:noMultiLvlLbl val="0"/>
      </c:catAx>
      <c:valAx>
        <c:axId val="130049920"/>
        <c:scaling>
          <c:orientation val="minMax"/>
          <c:max val="70"/>
          <c:min val="10"/>
        </c:scaling>
        <c:delete val="0"/>
        <c:axPos val="l"/>
        <c:majorGridlines/>
        <c:numFmt formatCode="0" sourceLinked="1"/>
        <c:majorTickMark val="out"/>
        <c:minorTickMark val="none"/>
        <c:tickLblPos val="nextTo"/>
        <c:crossAx val="1300483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'35'!$S$22:$Z$22</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8C5-49F6-8FDB-28B1950939DB}"/>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'35'!$S$27:$Z$27</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8C5-49F6-8FDB-28B1950939DB}"/>
            </c:ext>
          </c:extLst>
        </c:ser>
        <c:dLbls>
          <c:showLegendKey val="0"/>
          <c:showVal val="0"/>
          <c:showCatName val="0"/>
          <c:showSerName val="0"/>
          <c:showPercent val="0"/>
          <c:showBubbleSize val="0"/>
        </c:dLbls>
        <c:gapWidth val="150"/>
        <c:axId val="130071936"/>
        <c:axId val="130081920"/>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'35'!$S$25:$Z$25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58C5-49F6-8FDB-28B1950939DB}"/>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'35'!$S$24:$Z$24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58C5-49F6-8FDB-28B1950939DB}"/>
            </c:ext>
          </c:extLst>
        </c:ser>
        <c:dLbls>
          <c:showLegendKey val="0"/>
          <c:showVal val="0"/>
          <c:showCatName val="0"/>
          <c:showSerName val="0"/>
          <c:showPercent val="0"/>
          <c:showBubbleSize val="0"/>
        </c:dLbls>
        <c:marker val="1"/>
        <c:smooth val="0"/>
        <c:axId val="130071936"/>
        <c:axId val="130081920"/>
      </c:lineChart>
      <c:catAx>
        <c:axId val="130071936"/>
        <c:scaling>
          <c:orientation val="minMax"/>
        </c:scaling>
        <c:delete val="0"/>
        <c:axPos val="b"/>
        <c:numFmt formatCode="General" sourceLinked="1"/>
        <c:majorTickMark val="out"/>
        <c:minorTickMark val="none"/>
        <c:tickLblPos val="nextTo"/>
        <c:crossAx val="130081920"/>
        <c:crosses val="autoZero"/>
        <c:auto val="1"/>
        <c:lblAlgn val="ctr"/>
        <c:lblOffset val="100"/>
        <c:noMultiLvlLbl val="0"/>
      </c:catAx>
      <c:valAx>
        <c:axId val="130081920"/>
        <c:scaling>
          <c:orientation val="minMax"/>
          <c:max val="1"/>
        </c:scaling>
        <c:delete val="0"/>
        <c:axPos val="l"/>
        <c:majorGridlines/>
        <c:numFmt formatCode="0.0%" sourceLinked="1"/>
        <c:majorTickMark val="out"/>
        <c:minorTickMark val="none"/>
        <c:tickLblPos val="nextTo"/>
        <c:crossAx val="13007193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'70'!$D$8:$K$8</c:f>
              <c:strCache>
                <c:ptCount val="8"/>
                <c:pt idx="0">
                  <c:v>Aug</c:v>
                </c:pt>
                <c:pt idx="1">
                  <c:v>Sept</c:v>
                </c:pt>
                <c:pt idx="2">
                  <c:v>Oct</c:v>
                </c:pt>
                <c:pt idx="3">
                  <c:v>Nov</c:v>
                </c:pt>
                <c:pt idx="4">
                  <c:v>Jan</c:v>
                </c:pt>
                <c:pt idx="5">
                  <c:v>Feb</c:v>
                </c:pt>
                <c:pt idx="6">
                  <c:v>Mar</c:v>
                </c:pt>
                <c:pt idx="7">
                  <c:v>Apr</c:v>
                </c:pt>
              </c:strCache>
            </c:strRef>
          </c:cat>
          <c:val>
            <c:numRef>
              <c:f>'35'!$A$35:$H$35</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097E-4E8F-AF17-70DC24980F20}"/>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val>
            <c:numRef>
              <c:f>'35'!$A$40:$H$40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097E-4E8F-AF17-70DC24980F20}"/>
            </c:ext>
          </c:extLst>
        </c:ser>
        <c:dLbls>
          <c:showLegendKey val="0"/>
          <c:showVal val="0"/>
          <c:showCatName val="0"/>
          <c:showSerName val="0"/>
          <c:showPercent val="0"/>
          <c:showBubbleSize val="0"/>
        </c:dLbls>
        <c:gapWidth val="150"/>
        <c:axId val="130202240"/>
        <c:axId val="130208128"/>
      </c:barChart>
      <c:lineChart>
        <c:grouping val="standard"/>
        <c:varyColors val="0"/>
        <c:ser>
          <c:idx val="2"/>
          <c:order val="2"/>
          <c:spPr>
            <a:ln w="22225">
              <a:solidFill>
                <a:srgbClr val="FF0000"/>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'35'!$A$38:$H$38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097E-4E8F-AF17-70DC24980F20}"/>
            </c:ext>
          </c:extLst>
        </c:ser>
        <c:ser>
          <c:idx val="3"/>
          <c:order val="3"/>
          <c:spPr>
            <a:ln w="22225">
              <a:solidFill>
                <a:schemeClr val="tx2">
                  <a:lumMod val="75000"/>
                </a:schemeClr>
              </a:solidFill>
              <a:prstDash val="dash"/>
            </a:ln>
          </c:spPr>
          <c:marker>
            <c:symbol val="none"/>
          </c:marker>
          <c:cat>
            <c:strRef>
              <c:f>'35'!$A$8:$H$8</c:f>
              <c:strCache>
                <c:ptCount val="8"/>
                <c:pt idx="0">
                  <c:v>Aug</c:v>
                </c:pt>
                <c:pt idx="1">
                  <c:v>Sep</c:v>
                </c:pt>
                <c:pt idx="2">
                  <c:v>Oct</c:v>
                </c:pt>
                <c:pt idx="3">
                  <c:v>Nov</c:v>
                </c:pt>
                <c:pt idx="4">
                  <c:v>Jan</c:v>
                </c:pt>
                <c:pt idx="5">
                  <c:v>Feb</c:v>
                </c:pt>
                <c:pt idx="6">
                  <c:v>Mar</c:v>
                </c:pt>
                <c:pt idx="7">
                  <c:v>Apr</c:v>
                </c:pt>
              </c:strCache>
            </c:strRef>
          </c:cat>
          <c:val>
            <c:numRef>
              <c:f>'35'!$A$37:$H$37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097E-4E8F-AF17-70DC24980F20}"/>
            </c:ext>
          </c:extLst>
        </c:ser>
        <c:dLbls>
          <c:showLegendKey val="0"/>
          <c:showVal val="0"/>
          <c:showCatName val="0"/>
          <c:showSerName val="0"/>
          <c:showPercent val="0"/>
          <c:showBubbleSize val="0"/>
        </c:dLbls>
        <c:marker val="1"/>
        <c:smooth val="0"/>
        <c:axId val="130202240"/>
        <c:axId val="130208128"/>
      </c:lineChart>
      <c:catAx>
        <c:axId val="130202240"/>
        <c:scaling>
          <c:orientation val="minMax"/>
        </c:scaling>
        <c:delete val="0"/>
        <c:axPos val="b"/>
        <c:numFmt formatCode="General" sourceLinked="1"/>
        <c:majorTickMark val="out"/>
        <c:minorTickMark val="none"/>
        <c:tickLblPos val="nextTo"/>
        <c:crossAx val="130208128"/>
        <c:crosses val="autoZero"/>
        <c:auto val="1"/>
        <c:lblAlgn val="ctr"/>
        <c:lblOffset val="100"/>
        <c:noMultiLvlLbl val="0"/>
      </c:catAx>
      <c:valAx>
        <c:axId val="130208128"/>
        <c:scaling>
          <c:orientation val="minMax"/>
          <c:max val="1"/>
        </c:scaling>
        <c:delete val="0"/>
        <c:axPos val="l"/>
        <c:majorGridlines/>
        <c:numFmt formatCode="0.0%" sourceLinked="1"/>
        <c:majorTickMark val="out"/>
        <c:minorTickMark val="none"/>
        <c:tickLblPos val="nextTo"/>
        <c:crossAx val="1302022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'35'!$J$34:$P$34</c:f>
              <c:strCache>
                <c:ptCount val="7"/>
                <c:pt idx="0">
                  <c:v>GP 1</c:v>
                </c:pt>
                <c:pt idx="1">
                  <c:v>GP 2</c:v>
                </c:pt>
                <c:pt idx="2">
                  <c:v>GP 3</c:v>
                </c:pt>
                <c:pt idx="3">
                  <c:v>GP 4</c:v>
                </c:pt>
                <c:pt idx="4">
                  <c:v>GP 5</c:v>
                </c:pt>
                <c:pt idx="5">
                  <c:v>GP 6</c:v>
                </c:pt>
                <c:pt idx="6">
                  <c:v>AVE</c:v>
                </c:pt>
              </c:strCache>
            </c:strRef>
          </c:cat>
          <c:val>
            <c:numRef>
              <c:f>'35'!$J$35:$P$35</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E16-4B48-8344-28824E28374C}"/>
            </c:ext>
          </c:extLst>
        </c:ser>
        <c:ser>
          <c:idx val="1"/>
          <c:order val="1"/>
          <c:spPr>
            <a:solidFill>
              <a:schemeClr val="bg1">
                <a:lumMod val="65000"/>
              </a:schemeClr>
            </a:solidFill>
            <a:ln>
              <a:solidFill>
                <a:prstClr val="black"/>
              </a:solidFill>
            </a:ln>
            <a:effectLst>
              <a:outerShdw blurRad="50800" dist="38100" dir="2700000" algn="tl" rotWithShape="0">
                <a:prstClr val="black">
                  <a:alpha val="40000"/>
                </a:prstClr>
              </a:outerShdw>
            </a:effectLst>
          </c:spPr>
          <c:invertIfNegative val="0"/>
          <c:cat>
            <c:strRef>
              <c:f>'35'!$J$34:$P$34</c:f>
              <c:strCache>
                <c:ptCount val="7"/>
                <c:pt idx="0">
                  <c:v>GP 1</c:v>
                </c:pt>
                <c:pt idx="1">
                  <c:v>GP 2</c:v>
                </c:pt>
                <c:pt idx="2">
                  <c:v>GP 3</c:v>
                </c:pt>
                <c:pt idx="3">
                  <c:v>GP 4</c:v>
                </c:pt>
                <c:pt idx="4">
                  <c:v>GP 5</c:v>
                </c:pt>
                <c:pt idx="5">
                  <c:v>GP 6</c:v>
                </c:pt>
                <c:pt idx="6">
                  <c:v>AVE</c:v>
                </c:pt>
              </c:strCache>
            </c:strRef>
          </c:cat>
          <c:val>
            <c:numRef>
              <c:f>'35'!$J$40:$P$40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4E16-4B48-8344-28824E28374C}"/>
            </c:ext>
          </c:extLst>
        </c:ser>
        <c:dLbls>
          <c:showLegendKey val="0"/>
          <c:showVal val="0"/>
          <c:showCatName val="0"/>
          <c:showSerName val="0"/>
          <c:showPercent val="0"/>
          <c:showBubbleSize val="0"/>
        </c:dLbls>
        <c:gapWidth val="150"/>
        <c:axId val="130307968"/>
        <c:axId val="130309504"/>
      </c:barChart>
      <c:lineChart>
        <c:grouping val="standard"/>
        <c:varyColors val="0"/>
        <c:ser>
          <c:idx val="2"/>
          <c:order val="2"/>
          <c:spPr>
            <a:ln w="22225">
              <a:solidFill>
                <a:srgbClr val="FF0000"/>
              </a:solidFill>
              <a:prstDash val="dash"/>
            </a:ln>
          </c:spPr>
          <c:marker>
            <c:symbol val="none"/>
          </c:marker>
          <c:cat>
            <c:strRef>
              <c:f>'35'!$J$34:$P$34</c:f>
              <c:strCache>
                <c:ptCount val="7"/>
                <c:pt idx="0">
                  <c:v>GP 1</c:v>
                </c:pt>
                <c:pt idx="1">
                  <c:v>GP 2</c:v>
                </c:pt>
                <c:pt idx="2">
                  <c:v>GP 3</c:v>
                </c:pt>
                <c:pt idx="3">
                  <c:v>GP 4</c:v>
                </c:pt>
                <c:pt idx="4">
                  <c:v>GP 5</c:v>
                </c:pt>
                <c:pt idx="5">
                  <c:v>GP 6</c:v>
                </c:pt>
                <c:pt idx="6">
                  <c:v>AVE</c:v>
                </c:pt>
              </c:strCache>
            </c:strRef>
          </c:cat>
          <c:val>
            <c:numRef>
              <c:f>'35'!$J$38:$P$38</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2-4E16-4B48-8344-28824E28374C}"/>
            </c:ext>
          </c:extLst>
        </c:ser>
        <c:ser>
          <c:idx val="3"/>
          <c:order val="3"/>
          <c:spPr>
            <a:ln w="22225">
              <a:solidFill>
                <a:schemeClr val="tx2">
                  <a:lumMod val="75000"/>
                </a:schemeClr>
              </a:solidFill>
              <a:prstDash val="dash"/>
            </a:ln>
          </c:spPr>
          <c:marker>
            <c:symbol val="none"/>
          </c:marker>
          <c:cat>
            <c:strRef>
              <c:f>'35'!$J$34:$P$34</c:f>
              <c:strCache>
                <c:ptCount val="7"/>
                <c:pt idx="0">
                  <c:v>GP 1</c:v>
                </c:pt>
                <c:pt idx="1">
                  <c:v>GP 2</c:v>
                </c:pt>
                <c:pt idx="2">
                  <c:v>GP 3</c:v>
                </c:pt>
                <c:pt idx="3">
                  <c:v>GP 4</c:v>
                </c:pt>
                <c:pt idx="4">
                  <c:v>GP 5</c:v>
                </c:pt>
                <c:pt idx="5">
                  <c:v>GP 6</c:v>
                </c:pt>
                <c:pt idx="6">
                  <c:v>AVE</c:v>
                </c:pt>
              </c:strCache>
            </c:strRef>
          </c:cat>
          <c:val>
            <c:numRef>
              <c:f>'35'!$J$37:$P$37</c:f>
              <c:numCache>
                <c:formatCode>0%</c:formatCode>
                <c:ptCount val="7"/>
                <c:pt idx="0">
                  <c:v>0</c:v>
                </c:pt>
                <c:pt idx="1">
                  <c:v>0</c:v>
                </c:pt>
                <c:pt idx="2">
                  <c:v>0</c:v>
                </c:pt>
                <c:pt idx="3">
                  <c:v>0</c:v>
                </c:pt>
                <c:pt idx="4">
                  <c:v>0</c:v>
                </c:pt>
                <c:pt idx="5">
                  <c:v>0</c:v>
                </c:pt>
                <c:pt idx="6">
                  <c:v>0</c:v>
                </c:pt>
              </c:numCache>
            </c:numRef>
          </c:val>
          <c:smooth val="0"/>
          <c:extLst>
            <c:ext xmlns:c16="http://schemas.microsoft.com/office/drawing/2014/chart" uri="{C3380CC4-5D6E-409C-BE32-E72D297353CC}">
              <c16:uniqueId val="{00000003-4E16-4B48-8344-28824E28374C}"/>
            </c:ext>
          </c:extLst>
        </c:ser>
        <c:dLbls>
          <c:showLegendKey val="0"/>
          <c:showVal val="0"/>
          <c:showCatName val="0"/>
          <c:showSerName val="0"/>
          <c:showPercent val="0"/>
          <c:showBubbleSize val="0"/>
        </c:dLbls>
        <c:marker val="1"/>
        <c:smooth val="0"/>
        <c:axId val="130307968"/>
        <c:axId val="130309504"/>
      </c:lineChart>
      <c:catAx>
        <c:axId val="130307968"/>
        <c:scaling>
          <c:orientation val="minMax"/>
        </c:scaling>
        <c:delete val="0"/>
        <c:axPos val="b"/>
        <c:numFmt formatCode="General" sourceLinked="1"/>
        <c:majorTickMark val="out"/>
        <c:minorTickMark val="none"/>
        <c:tickLblPos val="nextTo"/>
        <c:crossAx val="130309504"/>
        <c:crosses val="autoZero"/>
        <c:auto val="1"/>
        <c:lblAlgn val="ctr"/>
        <c:lblOffset val="100"/>
        <c:noMultiLvlLbl val="0"/>
      </c:catAx>
      <c:valAx>
        <c:axId val="130309504"/>
        <c:scaling>
          <c:orientation val="minMax"/>
          <c:max val="1"/>
          <c:min val="0.4"/>
        </c:scaling>
        <c:delete val="0"/>
        <c:axPos val="l"/>
        <c:majorGridlines/>
        <c:numFmt formatCode="0%" sourceLinked="1"/>
        <c:majorTickMark val="out"/>
        <c:minorTickMark val="none"/>
        <c:tickLblPos val="nextTo"/>
        <c:crossAx val="13030796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Actual</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'4'!$B$24:$E$24</c:f>
              <c:strCache>
                <c:ptCount val="3"/>
                <c:pt idx="0">
                  <c:v>First</c:v>
                </c:pt>
                <c:pt idx="1">
                  <c:v>Second</c:v>
                </c:pt>
                <c:pt idx="2">
                  <c:v>Third</c:v>
                </c:pt>
              </c:strCache>
            </c:strRef>
          </c:cat>
          <c:val>
            <c:numRef>
              <c:f>'35'!$B$25:$D$25</c:f>
              <c:numCache>
                <c:formatCode>0</c:formatCode>
                <c:ptCount val="3"/>
                <c:pt idx="0">
                  <c:v>0</c:v>
                </c:pt>
                <c:pt idx="1">
                  <c:v>0</c:v>
                </c:pt>
                <c:pt idx="2">
                  <c:v>0</c:v>
                </c:pt>
              </c:numCache>
            </c:numRef>
          </c:val>
          <c:extLst>
            <c:ext xmlns:c16="http://schemas.microsoft.com/office/drawing/2014/chart" uri="{C3380CC4-5D6E-409C-BE32-E72D297353CC}">
              <c16:uniqueId val="{00000000-0CF1-4950-8C7B-D37286EAA47E}"/>
            </c:ext>
          </c:extLst>
        </c:ser>
        <c:ser>
          <c:idx val="1"/>
          <c:order val="3"/>
          <c:tx>
            <c:v>Class</c:v>
          </c:tx>
          <c:spPr>
            <a:solidFill>
              <a:schemeClr val="bg1">
                <a:lumMod val="65000"/>
              </a:schemeClr>
            </a:solidFill>
            <a:ln w="9525">
              <a:solidFill>
                <a:schemeClr val="tx1"/>
              </a:solidFill>
            </a:ln>
          </c:spPr>
          <c:invertIfNegative val="0"/>
          <c:cat>
            <c:strRef>
              <c:f>'4'!$B$24:$E$24</c:f>
              <c:strCache>
                <c:ptCount val="3"/>
                <c:pt idx="0">
                  <c:v>First</c:v>
                </c:pt>
                <c:pt idx="1">
                  <c:v>Second</c:v>
                </c:pt>
                <c:pt idx="2">
                  <c:v>Third</c:v>
                </c:pt>
              </c:strCache>
            </c:strRef>
          </c:cat>
          <c:val>
            <c:numRef>
              <c:f>'35'!$B$26:$D$26</c:f>
              <c:numCache>
                <c:formatCode>0</c:formatCode>
                <c:ptCount val="3"/>
                <c:pt idx="0">
                  <c:v>0</c:v>
                </c:pt>
                <c:pt idx="1">
                  <c:v>0</c:v>
                </c:pt>
                <c:pt idx="2">
                  <c:v>0</c:v>
                </c:pt>
              </c:numCache>
            </c:numRef>
          </c:val>
          <c:extLst>
            <c:ext xmlns:c16="http://schemas.microsoft.com/office/drawing/2014/chart" uri="{C3380CC4-5D6E-409C-BE32-E72D297353CC}">
              <c16:uniqueId val="{00000001-0CF1-4950-8C7B-D37286EAA47E}"/>
            </c:ext>
          </c:extLst>
        </c:ser>
        <c:dLbls>
          <c:showLegendKey val="0"/>
          <c:showVal val="0"/>
          <c:showCatName val="0"/>
          <c:showSerName val="0"/>
          <c:showPercent val="0"/>
          <c:showBubbleSize val="0"/>
        </c:dLbls>
        <c:gapWidth val="150"/>
        <c:axId val="130221184"/>
        <c:axId val="130222720"/>
      </c:barChart>
      <c:lineChart>
        <c:grouping val="standard"/>
        <c:varyColors val="0"/>
        <c:ser>
          <c:idx val="2"/>
          <c:order val="1"/>
          <c:tx>
            <c:v>TECS</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'35'!$B$27:$D$27</c:f>
              <c:numCache>
                <c:formatCode>0</c:formatCode>
                <c:ptCount val="3"/>
                <c:pt idx="0">
                  <c:v>0</c:v>
                </c:pt>
                <c:pt idx="1">
                  <c:v>0</c:v>
                </c:pt>
                <c:pt idx="2">
                  <c:v>0</c:v>
                </c:pt>
              </c:numCache>
            </c:numRef>
          </c:val>
          <c:smooth val="0"/>
          <c:extLst>
            <c:ext xmlns:c16="http://schemas.microsoft.com/office/drawing/2014/chart" uri="{C3380CC4-5D6E-409C-BE32-E72D297353CC}">
              <c16:uniqueId val="{00000002-0CF1-4950-8C7B-D37286EAA47E}"/>
            </c:ext>
          </c:extLst>
        </c:ser>
        <c:ser>
          <c:idx val="3"/>
          <c:order val="2"/>
          <c:tx>
            <c:v>Goal</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'35'!$B$28:$D$28</c:f>
              <c:numCache>
                <c:formatCode>0</c:formatCode>
                <c:ptCount val="3"/>
                <c:pt idx="0">
                  <c:v>0</c:v>
                </c:pt>
                <c:pt idx="1">
                  <c:v>0</c:v>
                </c:pt>
                <c:pt idx="2">
                  <c:v>0</c:v>
                </c:pt>
              </c:numCache>
            </c:numRef>
          </c:val>
          <c:smooth val="0"/>
          <c:extLst>
            <c:ext xmlns:c16="http://schemas.microsoft.com/office/drawing/2014/chart" uri="{C3380CC4-5D6E-409C-BE32-E72D297353CC}">
              <c16:uniqueId val="{00000003-0CF1-4950-8C7B-D37286EAA47E}"/>
            </c:ext>
          </c:extLst>
        </c:ser>
        <c:dLbls>
          <c:showLegendKey val="0"/>
          <c:showVal val="0"/>
          <c:showCatName val="0"/>
          <c:showSerName val="0"/>
          <c:showPercent val="0"/>
          <c:showBubbleSize val="0"/>
        </c:dLbls>
        <c:marker val="1"/>
        <c:smooth val="0"/>
        <c:axId val="130221184"/>
        <c:axId val="130222720"/>
      </c:lineChart>
      <c:catAx>
        <c:axId val="130221184"/>
        <c:scaling>
          <c:orientation val="minMax"/>
        </c:scaling>
        <c:delete val="0"/>
        <c:axPos val="b"/>
        <c:numFmt formatCode="General" sourceLinked="1"/>
        <c:majorTickMark val="out"/>
        <c:minorTickMark val="none"/>
        <c:tickLblPos val="nextTo"/>
        <c:crossAx val="130222720"/>
        <c:crosses val="autoZero"/>
        <c:auto val="1"/>
        <c:lblAlgn val="ctr"/>
        <c:lblOffset val="100"/>
        <c:noMultiLvlLbl val="0"/>
      </c:catAx>
      <c:valAx>
        <c:axId val="130222720"/>
        <c:scaling>
          <c:orientation val="minMax"/>
        </c:scaling>
        <c:delete val="0"/>
        <c:axPos val="l"/>
        <c:majorGridlines/>
        <c:numFmt formatCode="0" sourceLinked="1"/>
        <c:majorTickMark val="out"/>
        <c:minorTickMark val="none"/>
        <c:tickLblPos val="nextTo"/>
        <c:crossAx val="130221184"/>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'35'!$K$25:$M$25</c:f>
              <c:numCache>
                <c:formatCode>0</c:formatCode>
                <c:ptCount val="3"/>
                <c:pt idx="0">
                  <c:v>0</c:v>
                </c:pt>
                <c:pt idx="1">
                  <c:v>0</c:v>
                </c:pt>
                <c:pt idx="2">
                  <c:v>0</c:v>
                </c:pt>
              </c:numCache>
            </c:numRef>
          </c:val>
          <c:extLst>
            <c:ext xmlns:c16="http://schemas.microsoft.com/office/drawing/2014/chart" uri="{C3380CC4-5D6E-409C-BE32-E72D297353CC}">
              <c16:uniqueId val="{00000000-0D5A-4096-B306-9280CBC3ACC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'3'!$K$26:$M$26</c:f>
              <c:numCache>
                <c:formatCode>0</c:formatCode>
                <c:ptCount val="3"/>
                <c:pt idx="0">
                  <c:v>0</c:v>
                </c:pt>
                <c:pt idx="1">
                  <c:v>0</c:v>
                </c:pt>
                <c:pt idx="2">
                  <c:v>0</c:v>
                </c:pt>
              </c:numCache>
            </c:numRef>
          </c:val>
          <c:extLst>
            <c:ext xmlns:c16="http://schemas.microsoft.com/office/drawing/2014/chart" uri="{C3380CC4-5D6E-409C-BE32-E72D297353CC}">
              <c16:uniqueId val="{00000001-0D5A-4096-B306-9280CBC3ACC8}"/>
            </c:ext>
          </c:extLst>
        </c:ser>
        <c:dLbls>
          <c:showLegendKey val="0"/>
          <c:showVal val="0"/>
          <c:showCatName val="0"/>
          <c:showSerName val="0"/>
          <c:showPercent val="0"/>
          <c:showBubbleSize val="0"/>
        </c:dLbls>
        <c:gapWidth val="150"/>
        <c:axId val="130265472"/>
        <c:axId val="130267008"/>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'3'!$K$27:$M$27</c:f>
              <c:numCache>
                <c:formatCode>0</c:formatCode>
                <c:ptCount val="3"/>
                <c:pt idx="0">
                  <c:v>0</c:v>
                </c:pt>
                <c:pt idx="1">
                  <c:v>0</c:v>
                </c:pt>
                <c:pt idx="2">
                  <c:v>0</c:v>
                </c:pt>
              </c:numCache>
            </c:numRef>
          </c:val>
          <c:smooth val="0"/>
          <c:extLst>
            <c:ext xmlns:c16="http://schemas.microsoft.com/office/drawing/2014/chart" uri="{C3380CC4-5D6E-409C-BE32-E72D297353CC}">
              <c16:uniqueId val="{00000002-0D5A-4096-B306-9280CBC3ACC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'35'!$K$28:$M$28</c:f>
              <c:numCache>
                <c:formatCode>0</c:formatCode>
                <c:ptCount val="3"/>
                <c:pt idx="0">
                  <c:v>0</c:v>
                </c:pt>
                <c:pt idx="1">
                  <c:v>0</c:v>
                </c:pt>
                <c:pt idx="2">
                  <c:v>0</c:v>
                </c:pt>
              </c:numCache>
            </c:numRef>
          </c:val>
          <c:smooth val="0"/>
          <c:extLst>
            <c:ext xmlns:c16="http://schemas.microsoft.com/office/drawing/2014/chart" uri="{C3380CC4-5D6E-409C-BE32-E72D297353CC}">
              <c16:uniqueId val="{00000003-0D5A-4096-B306-9280CBC3ACC8}"/>
            </c:ext>
          </c:extLst>
        </c:ser>
        <c:dLbls>
          <c:showLegendKey val="0"/>
          <c:showVal val="0"/>
          <c:showCatName val="0"/>
          <c:showSerName val="0"/>
          <c:showPercent val="0"/>
          <c:showBubbleSize val="0"/>
        </c:dLbls>
        <c:marker val="1"/>
        <c:smooth val="0"/>
        <c:axId val="130265472"/>
        <c:axId val="130267008"/>
      </c:lineChart>
      <c:catAx>
        <c:axId val="130265472"/>
        <c:scaling>
          <c:orientation val="minMax"/>
        </c:scaling>
        <c:delete val="0"/>
        <c:axPos val="b"/>
        <c:numFmt formatCode="General" sourceLinked="1"/>
        <c:majorTickMark val="out"/>
        <c:minorTickMark val="none"/>
        <c:tickLblPos val="nextTo"/>
        <c:crossAx val="130267008"/>
        <c:crosses val="autoZero"/>
        <c:auto val="1"/>
        <c:lblAlgn val="ctr"/>
        <c:lblOffset val="100"/>
        <c:noMultiLvlLbl val="0"/>
      </c:catAx>
      <c:valAx>
        <c:axId val="130267008"/>
        <c:scaling>
          <c:orientation val="minMax"/>
        </c:scaling>
        <c:delete val="0"/>
        <c:axPos val="l"/>
        <c:majorGridlines/>
        <c:numFmt formatCode="0" sourceLinked="1"/>
        <c:majorTickMark val="out"/>
        <c:minorTickMark val="none"/>
        <c:tickLblPos val="nextTo"/>
        <c:crossAx val="130265472"/>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'35'!$T$12:$V$12</c:f>
              <c:numCache>
                <c:formatCode>0</c:formatCode>
                <c:ptCount val="3"/>
                <c:pt idx="0">
                  <c:v>0</c:v>
                </c:pt>
                <c:pt idx="1">
                  <c:v>0</c:v>
                </c:pt>
                <c:pt idx="2">
                  <c:v>0</c:v>
                </c:pt>
              </c:numCache>
            </c:numRef>
          </c:val>
          <c:extLst>
            <c:ext xmlns:c16="http://schemas.microsoft.com/office/drawing/2014/chart" uri="{C3380CC4-5D6E-409C-BE32-E72D297353CC}">
              <c16:uniqueId val="{00000000-3C63-470B-AFF3-E39CB2A70A08}"/>
            </c:ext>
          </c:extLst>
        </c:ser>
        <c:ser>
          <c:idx val="1"/>
          <c:order val="3"/>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'35'!$T$13:$V$13</c:f>
              <c:numCache>
                <c:formatCode>0</c:formatCode>
                <c:ptCount val="3"/>
                <c:pt idx="0">
                  <c:v>0</c:v>
                </c:pt>
                <c:pt idx="1">
                  <c:v>0</c:v>
                </c:pt>
                <c:pt idx="2">
                  <c:v>0</c:v>
                </c:pt>
              </c:numCache>
            </c:numRef>
          </c:val>
          <c:extLst>
            <c:ext xmlns:c16="http://schemas.microsoft.com/office/drawing/2014/chart" uri="{C3380CC4-5D6E-409C-BE32-E72D297353CC}">
              <c16:uniqueId val="{00000001-3C63-470B-AFF3-E39CB2A70A08}"/>
            </c:ext>
          </c:extLst>
        </c:ser>
        <c:dLbls>
          <c:showLegendKey val="0"/>
          <c:showVal val="0"/>
          <c:showCatName val="0"/>
          <c:showSerName val="0"/>
          <c:showPercent val="0"/>
          <c:showBubbleSize val="0"/>
        </c:dLbls>
        <c:gapWidth val="150"/>
        <c:axId val="130428288"/>
        <c:axId val="130446464"/>
      </c:barChart>
      <c:lineChart>
        <c:grouping val="standard"/>
        <c:varyColors val="0"/>
        <c:ser>
          <c:idx val="2"/>
          <c:order val="1"/>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'35'!$T$14:$V$14</c:f>
              <c:numCache>
                <c:formatCode>0</c:formatCode>
                <c:ptCount val="3"/>
                <c:pt idx="0">
                  <c:v>0</c:v>
                </c:pt>
                <c:pt idx="1">
                  <c:v>0</c:v>
                </c:pt>
                <c:pt idx="2">
                  <c:v>0</c:v>
                </c:pt>
              </c:numCache>
            </c:numRef>
          </c:val>
          <c:smooth val="0"/>
          <c:extLst>
            <c:ext xmlns:c16="http://schemas.microsoft.com/office/drawing/2014/chart" uri="{C3380CC4-5D6E-409C-BE32-E72D297353CC}">
              <c16:uniqueId val="{00000002-3C63-470B-AFF3-E39CB2A70A08}"/>
            </c:ext>
          </c:extLst>
        </c:ser>
        <c:ser>
          <c:idx val="3"/>
          <c:order val="2"/>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'35'!$T$15:$V$15</c:f>
              <c:numCache>
                <c:formatCode>0</c:formatCode>
                <c:ptCount val="3"/>
                <c:pt idx="0">
                  <c:v>0</c:v>
                </c:pt>
                <c:pt idx="1">
                  <c:v>0</c:v>
                </c:pt>
                <c:pt idx="2">
                  <c:v>0</c:v>
                </c:pt>
              </c:numCache>
            </c:numRef>
          </c:val>
          <c:smooth val="0"/>
          <c:extLst>
            <c:ext xmlns:c16="http://schemas.microsoft.com/office/drawing/2014/chart" uri="{C3380CC4-5D6E-409C-BE32-E72D297353CC}">
              <c16:uniqueId val="{00000003-3C63-470B-AFF3-E39CB2A70A08}"/>
            </c:ext>
          </c:extLst>
        </c:ser>
        <c:dLbls>
          <c:showLegendKey val="0"/>
          <c:showVal val="0"/>
          <c:showCatName val="0"/>
          <c:showSerName val="0"/>
          <c:showPercent val="0"/>
          <c:showBubbleSize val="0"/>
        </c:dLbls>
        <c:marker val="1"/>
        <c:smooth val="0"/>
        <c:axId val="130428288"/>
        <c:axId val="130446464"/>
      </c:lineChart>
      <c:catAx>
        <c:axId val="130428288"/>
        <c:scaling>
          <c:orientation val="minMax"/>
        </c:scaling>
        <c:delete val="0"/>
        <c:axPos val="b"/>
        <c:numFmt formatCode="General" sourceLinked="1"/>
        <c:majorTickMark val="out"/>
        <c:minorTickMark val="none"/>
        <c:tickLblPos val="nextTo"/>
        <c:crossAx val="130446464"/>
        <c:crosses val="autoZero"/>
        <c:auto val="1"/>
        <c:lblAlgn val="ctr"/>
        <c:lblOffset val="100"/>
        <c:noMultiLvlLbl val="0"/>
      </c:catAx>
      <c:valAx>
        <c:axId val="130446464"/>
        <c:scaling>
          <c:orientation val="minMax"/>
        </c:scaling>
        <c:delete val="0"/>
        <c:axPos val="l"/>
        <c:majorGridlines/>
        <c:numFmt formatCode="0" sourceLinked="1"/>
        <c:majorTickMark val="out"/>
        <c:minorTickMark val="none"/>
        <c:tickLblPos val="nextTo"/>
        <c:crossAx val="130428288"/>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Student Score</c:v>
          </c:tx>
          <c:spPr>
            <a:solidFill>
              <a:schemeClr val="tx1"/>
            </a:solidFill>
            <a:ln>
              <a:solidFill>
                <a:schemeClr val="tx1"/>
              </a:solidFill>
            </a:ln>
            <a:effectLst>
              <a:outerShdw blurRad="50800" dist="38100" dir="2700000" algn="tl" rotWithShape="0">
                <a:prstClr val="black">
                  <a:alpha val="40000"/>
                </a:prstClr>
              </a:outerShdw>
            </a:effectLst>
          </c:spPr>
          <c:invertIfNegative val="0"/>
          <c:cat>
            <c:strRef>
              <c:f>Scores!$B$40:$E$40</c:f>
              <c:strCache>
                <c:ptCount val="3"/>
                <c:pt idx="0">
                  <c:v>First</c:v>
                </c:pt>
                <c:pt idx="1">
                  <c:v>Second</c:v>
                </c:pt>
                <c:pt idx="2">
                  <c:v>Third</c:v>
                </c:pt>
              </c:strCache>
            </c:strRef>
          </c:cat>
          <c:val>
            <c:numRef>
              <c:f>'35'!$T$38:$V$38</c:f>
              <c:numCache>
                <c:formatCode>0</c:formatCode>
                <c:ptCount val="3"/>
                <c:pt idx="0">
                  <c:v>0</c:v>
                </c:pt>
                <c:pt idx="1">
                  <c:v>0</c:v>
                </c:pt>
                <c:pt idx="2">
                  <c:v>0</c:v>
                </c:pt>
              </c:numCache>
            </c:numRef>
          </c:val>
          <c:extLst>
            <c:ext xmlns:c16="http://schemas.microsoft.com/office/drawing/2014/chart" uri="{C3380CC4-5D6E-409C-BE32-E72D297353CC}">
              <c16:uniqueId val="{00000000-21C6-4B2C-BD10-7BC466A962D3}"/>
            </c:ext>
          </c:extLst>
        </c:ser>
        <c:ser>
          <c:idx val="1"/>
          <c:order val="3"/>
          <c:tx>
            <c:v>Class Average</c:v>
          </c:tx>
          <c:spPr>
            <a:solidFill>
              <a:schemeClr val="bg1">
                <a:lumMod val="65000"/>
              </a:schemeClr>
            </a:solidFill>
            <a:ln w="9525">
              <a:solidFill>
                <a:schemeClr val="tx1"/>
              </a:solidFill>
            </a:ln>
          </c:spPr>
          <c:invertIfNegative val="0"/>
          <c:cat>
            <c:strRef>
              <c:f>Scores!$B$40:$E$40</c:f>
              <c:strCache>
                <c:ptCount val="3"/>
                <c:pt idx="0">
                  <c:v>First</c:v>
                </c:pt>
                <c:pt idx="1">
                  <c:v>Second</c:v>
                </c:pt>
                <c:pt idx="2">
                  <c:v>Third</c:v>
                </c:pt>
              </c:strCache>
            </c:strRef>
          </c:cat>
          <c:val>
            <c:numRef>
              <c:f>'1'!$T$39:$V$39</c:f>
              <c:numCache>
                <c:formatCode>0</c:formatCode>
                <c:ptCount val="3"/>
                <c:pt idx="0">
                  <c:v>0</c:v>
                </c:pt>
                <c:pt idx="1">
                  <c:v>0</c:v>
                </c:pt>
                <c:pt idx="2">
                  <c:v>0</c:v>
                </c:pt>
              </c:numCache>
            </c:numRef>
          </c:val>
          <c:extLst>
            <c:ext xmlns:c16="http://schemas.microsoft.com/office/drawing/2014/chart" uri="{C3380CC4-5D6E-409C-BE32-E72D297353CC}">
              <c16:uniqueId val="{00000001-21C6-4B2C-BD10-7BC466A962D3}"/>
            </c:ext>
          </c:extLst>
        </c:ser>
        <c:dLbls>
          <c:showLegendKey val="0"/>
          <c:showVal val="0"/>
          <c:showCatName val="0"/>
          <c:showSerName val="0"/>
          <c:showPercent val="0"/>
          <c:showBubbleSize val="0"/>
        </c:dLbls>
        <c:gapWidth val="150"/>
        <c:axId val="80915840"/>
        <c:axId val="80925824"/>
      </c:barChart>
      <c:lineChart>
        <c:grouping val="standard"/>
        <c:varyColors val="0"/>
        <c:ser>
          <c:idx val="2"/>
          <c:order val="1"/>
          <c:tx>
            <c:v>School Average</c:v>
          </c:tx>
          <c:spPr>
            <a:ln w="22225">
              <a:noFill/>
              <a:prstDash val="dash"/>
            </a:ln>
          </c:spPr>
          <c:marker>
            <c:symbol val="dash"/>
            <c:size val="11"/>
            <c:spPr>
              <a:solidFill>
                <a:srgbClr val="FF0000"/>
              </a:solidFill>
              <a:ln>
                <a:solidFill>
                  <a:srgbClr val="FF0000"/>
                </a:solidFill>
              </a:ln>
            </c:spPr>
          </c:marker>
          <c:cat>
            <c:strRef>
              <c:f>'1'!$B$24:$E$24</c:f>
              <c:strCache>
                <c:ptCount val="3"/>
                <c:pt idx="0">
                  <c:v>First</c:v>
                </c:pt>
                <c:pt idx="1">
                  <c:v>Second</c:v>
                </c:pt>
                <c:pt idx="2">
                  <c:v>Third</c:v>
                </c:pt>
              </c:strCache>
            </c:strRef>
          </c:cat>
          <c:val>
            <c:numRef>
              <c:f>'1'!$T$40:$V$40</c:f>
              <c:numCache>
                <c:formatCode>0</c:formatCode>
                <c:ptCount val="3"/>
                <c:pt idx="0">
                  <c:v>0</c:v>
                </c:pt>
                <c:pt idx="1">
                  <c:v>0</c:v>
                </c:pt>
                <c:pt idx="2">
                  <c:v>0</c:v>
                </c:pt>
              </c:numCache>
            </c:numRef>
          </c:val>
          <c:smooth val="0"/>
          <c:extLst>
            <c:ext xmlns:c16="http://schemas.microsoft.com/office/drawing/2014/chart" uri="{C3380CC4-5D6E-409C-BE32-E72D297353CC}">
              <c16:uniqueId val="{00000002-21C6-4B2C-BD10-7BC466A962D3}"/>
            </c:ext>
          </c:extLst>
        </c:ser>
        <c:ser>
          <c:idx val="3"/>
          <c:order val="2"/>
          <c:tx>
            <c:v>End of Year</c:v>
          </c:tx>
          <c:spPr>
            <a:ln w="22225">
              <a:solidFill>
                <a:schemeClr val="tx2">
                  <a:lumMod val="75000"/>
                </a:schemeClr>
              </a:solidFill>
              <a:prstDash val="dash"/>
            </a:ln>
          </c:spPr>
          <c:marker>
            <c:symbol val="none"/>
          </c:marker>
          <c:cat>
            <c:strRef>
              <c:f>'1'!$B$24:$E$24</c:f>
              <c:strCache>
                <c:ptCount val="3"/>
                <c:pt idx="0">
                  <c:v>First</c:v>
                </c:pt>
                <c:pt idx="1">
                  <c:v>Second</c:v>
                </c:pt>
                <c:pt idx="2">
                  <c:v>Third</c:v>
                </c:pt>
              </c:strCache>
            </c:strRef>
          </c:cat>
          <c:val>
            <c:numRef>
              <c:f>'1'!$T$41:$V$41</c:f>
              <c:numCache>
                <c:formatCode>0</c:formatCode>
                <c:ptCount val="3"/>
                <c:pt idx="0">
                  <c:v>0</c:v>
                </c:pt>
                <c:pt idx="1">
                  <c:v>0</c:v>
                </c:pt>
                <c:pt idx="2">
                  <c:v>0</c:v>
                </c:pt>
              </c:numCache>
            </c:numRef>
          </c:val>
          <c:smooth val="0"/>
          <c:extLst>
            <c:ext xmlns:c16="http://schemas.microsoft.com/office/drawing/2014/chart" uri="{C3380CC4-5D6E-409C-BE32-E72D297353CC}">
              <c16:uniqueId val="{00000003-21C6-4B2C-BD10-7BC466A962D3}"/>
            </c:ext>
          </c:extLst>
        </c:ser>
        <c:dLbls>
          <c:showLegendKey val="0"/>
          <c:showVal val="0"/>
          <c:showCatName val="0"/>
          <c:showSerName val="0"/>
          <c:showPercent val="0"/>
          <c:showBubbleSize val="0"/>
        </c:dLbls>
        <c:marker val="1"/>
        <c:smooth val="0"/>
        <c:axId val="80915840"/>
        <c:axId val="80925824"/>
      </c:lineChart>
      <c:catAx>
        <c:axId val="80915840"/>
        <c:scaling>
          <c:orientation val="minMax"/>
        </c:scaling>
        <c:delete val="0"/>
        <c:axPos val="b"/>
        <c:numFmt formatCode="General" sourceLinked="1"/>
        <c:majorTickMark val="out"/>
        <c:minorTickMark val="none"/>
        <c:tickLblPos val="nextTo"/>
        <c:crossAx val="80925824"/>
        <c:crosses val="autoZero"/>
        <c:auto val="1"/>
        <c:lblAlgn val="ctr"/>
        <c:lblOffset val="100"/>
        <c:noMultiLvlLbl val="0"/>
      </c:catAx>
      <c:valAx>
        <c:axId val="80925824"/>
        <c:scaling>
          <c:orientation val="minMax"/>
        </c:scaling>
        <c:delete val="0"/>
        <c:axPos val="l"/>
        <c:majorGridlines/>
        <c:numFmt formatCode="0" sourceLinked="1"/>
        <c:majorTickMark val="out"/>
        <c:minorTickMark val="none"/>
        <c:tickLblPos val="nextTo"/>
        <c:crossAx val="809158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chart" Target="../charts/chart6.xml"/><Relationship Id="rId3" Type="http://schemas.openxmlformats.org/officeDocument/2006/relationships/image" Target="../media/image2.png"/><Relationship Id="rId7" Type="http://schemas.openxmlformats.org/officeDocument/2006/relationships/chart" Target="../charts/chart5.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8" Type="http://schemas.openxmlformats.org/officeDocument/2006/relationships/chart" Target="../charts/chart15.xml"/><Relationship Id="rId3" Type="http://schemas.openxmlformats.org/officeDocument/2006/relationships/image" Target="../media/image2.png"/><Relationship Id="rId7" Type="http://schemas.openxmlformats.org/officeDocument/2006/relationships/chart" Target="../charts/chart14.xml"/><Relationship Id="rId2" Type="http://schemas.openxmlformats.org/officeDocument/2006/relationships/chart" Target="../charts/chart10.xml"/><Relationship Id="rId1" Type="http://schemas.openxmlformats.org/officeDocument/2006/relationships/image" Target="../media/image1.png"/><Relationship Id="rId6" Type="http://schemas.openxmlformats.org/officeDocument/2006/relationships/chart" Target="../charts/chart13.xml"/><Relationship Id="rId11" Type="http://schemas.openxmlformats.org/officeDocument/2006/relationships/chart" Target="../charts/chart18.xml"/><Relationship Id="rId5" Type="http://schemas.openxmlformats.org/officeDocument/2006/relationships/chart" Target="../charts/chart12.xml"/><Relationship Id="rId10" Type="http://schemas.openxmlformats.org/officeDocument/2006/relationships/chart" Target="../charts/chart17.xml"/><Relationship Id="rId4" Type="http://schemas.openxmlformats.org/officeDocument/2006/relationships/chart" Target="../charts/chart11.xml"/><Relationship Id="rId9" Type="http://schemas.openxmlformats.org/officeDocument/2006/relationships/chart" Target="../charts/chart16.xml"/></Relationships>
</file>

<file path=xl/drawings/_rels/drawing15.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image" Target="../media/image2.png"/><Relationship Id="rId7" Type="http://schemas.openxmlformats.org/officeDocument/2006/relationships/chart" Target="../charts/chart23.xml"/><Relationship Id="rId2" Type="http://schemas.openxmlformats.org/officeDocument/2006/relationships/chart" Target="../charts/chart19.xml"/><Relationship Id="rId1" Type="http://schemas.openxmlformats.org/officeDocument/2006/relationships/image" Target="../media/image1.png"/><Relationship Id="rId6" Type="http://schemas.openxmlformats.org/officeDocument/2006/relationships/chart" Target="../charts/chart22.xml"/><Relationship Id="rId11" Type="http://schemas.openxmlformats.org/officeDocument/2006/relationships/chart" Target="../charts/chart27.xml"/><Relationship Id="rId5" Type="http://schemas.openxmlformats.org/officeDocument/2006/relationships/chart" Target="../charts/chart21.xml"/><Relationship Id="rId10" Type="http://schemas.openxmlformats.org/officeDocument/2006/relationships/chart" Target="../charts/chart26.xml"/><Relationship Id="rId4" Type="http://schemas.openxmlformats.org/officeDocument/2006/relationships/chart" Target="../charts/chart20.xml"/><Relationship Id="rId9" Type="http://schemas.openxmlformats.org/officeDocument/2006/relationships/chart" Target="../charts/chart25.xml"/></Relationships>
</file>

<file path=xl/drawings/_rels/drawing16.xml.rels><?xml version="1.0" encoding="UTF-8" standalone="yes"?>
<Relationships xmlns="http://schemas.openxmlformats.org/package/2006/relationships"><Relationship Id="rId8" Type="http://schemas.openxmlformats.org/officeDocument/2006/relationships/chart" Target="../charts/chart33.xml"/><Relationship Id="rId3" Type="http://schemas.openxmlformats.org/officeDocument/2006/relationships/image" Target="../media/image2.png"/><Relationship Id="rId7" Type="http://schemas.openxmlformats.org/officeDocument/2006/relationships/chart" Target="../charts/chart32.xml"/><Relationship Id="rId2" Type="http://schemas.openxmlformats.org/officeDocument/2006/relationships/chart" Target="../charts/chart28.xml"/><Relationship Id="rId1" Type="http://schemas.openxmlformats.org/officeDocument/2006/relationships/image" Target="../media/image1.png"/><Relationship Id="rId6" Type="http://schemas.openxmlformats.org/officeDocument/2006/relationships/chart" Target="../charts/chart31.xml"/><Relationship Id="rId11" Type="http://schemas.openxmlformats.org/officeDocument/2006/relationships/chart" Target="../charts/chart36.xml"/><Relationship Id="rId5" Type="http://schemas.openxmlformats.org/officeDocument/2006/relationships/chart" Target="../charts/chart30.xml"/><Relationship Id="rId10" Type="http://schemas.openxmlformats.org/officeDocument/2006/relationships/chart" Target="../charts/chart35.xml"/><Relationship Id="rId4" Type="http://schemas.openxmlformats.org/officeDocument/2006/relationships/chart" Target="../charts/chart29.xml"/><Relationship Id="rId9" Type="http://schemas.openxmlformats.org/officeDocument/2006/relationships/chart" Target="../charts/chart34.xml"/></Relationships>
</file>

<file path=xl/drawings/_rels/drawing17.xml.rels><?xml version="1.0" encoding="UTF-8" standalone="yes"?>
<Relationships xmlns="http://schemas.openxmlformats.org/package/2006/relationships"><Relationship Id="rId8" Type="http://schemas.openxmlformats.org/officeDocument/2006/relationships/chart" Target="../charts/chart42.xml"/><Relationship Id="rId3" Type="http://schemas.openxmlformats.org/officeDocument/2006/relationships/image" Target="../media/image2.png"/><Relationship Id="rId7" Type="http://schemas.openxmlformats.org/officeDocument/2006/relationships/chart" Target="../charts/chart41.xml"/><Relationship Id="rId2" Type="http://schemas.openxmlformats.org/officeDocument/2006/relationships/chart" Target="../charts/chart37.xml"/><Relationship Id="rId1" Type="http://schemas.openxmlformats.org/officeDocument/2006/relationships/image" Target="../media/image1.png"/><Relationship Id="rId6" Type="http://schemas.openxmlformats.org/officeDocument/2006/relationships/chart" Target="../charts/chart40.xml"/><Relationship Id="rId11" Type="http://schemas.openxmlformats.org/officeDocument/2006/relationships/chart" Target="../charts/chart45.xml"/><Relationship Id="rId5" Type="http://schemas.openxmlformats.org/officeDocument/2006/relationships/chart" Target="../charts/chart39.xml"/><Relationship Id="rId10" Type="http://schemas.openxmlformats.org/officeDocument/2006/relationships/chart" Target="../charts/chart44.xml"/><Relationship Id="rId4" Type="http://schemas.openxmlformats.org/officeDocument/2006/relationships/chart" Target="../charts/chart38.xml"/><Relationship Id="rId9" Type="http://schemas.openxmlformats.org/officeDocument/2006/relationships/chart" Target="../charts/chart43.xml"/></Relationships>
</file>

<file path=xl/drawings/_rels/drawing18.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image" Target="../media/image2.png"/><Relationship Id="rId7" Type="http://schemas.openxmlformats.org/officeDocument/2006/relationships/chart" Target="../charts/chart50.xml"/><Relationship Id="rId2" Type="http://schemas.openxmlformats.org/officeDocument/2006/relationships/chart" Target="../charts/chart46.xml"/><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_rels/drawing19.xml.rels><?xml version="1.0" encoding="UTF-8" standalone="yes"?>
<Relationships xmlns="http://schemas.openxmlformats.org/package/2006/relationships"><Relationship Id="rId8" Type="http://schemas.openxmlformats.org/officeDocument/2006/relationships/chart" Target="../charts/chart60.xml"/><Relationship Id="rId3" Type="http://schemas.openxmlformats.org/officeDocument/2006/relationships/image" Target="../media/image2.png"/><Relationship Id="rId7" Type="http://schemas.openxmlformats.org/officeDocument/2006/relationships/chart" Target="../charts/chart59.xml"/><Relationship Id="rId2" Type="http://schemas.openxmlformats.org/officeDocument/2006/relationships/chart" Target="../charts/chart55.xml"/><Relationship Id="rId1" Type="http://schemas.openxmlformats.org/officeDocument/2006/relationships/image" Target="../media/image1.png"/><Relationship Id="rId6" Type="http://schemas.openxmlformats.org/officeDocument/2006/relationships/chart" Target="../charts/chart58.xml"/><Relationship Id="rId11" Type="http://schemas.openxmlformats.org/officeDocument/2006/relationships/chart" Target="../charts/chart63.xml"/><Relationship Id="rId5" Type="http://schemas.openxmlformats.org/officeDocument/2006/relationships/chart" Target="../charts/chart57.xml"/><Relationship Id="rId10" Type="http://schemas.openxmlformats.org/officeDocument/2006/relationships/chart" Target="../charts/chart62.xml"/><Relationship Id="rId4" Type="http://schemas.openxmlformats.org/officeDocument/2006/relationships/chart" Target="../charts/chart56.xml"/><Relationship Id="rId9" Type="http://schemas.openxmlformats.org/officeDocument/2006/relationships/chart" Target="../charts/chart61.xml"/></Relationships>
</file>

<file path=xl/drawings/_rels/drawing20.xml.rels><?xml version="1.0" encoding="UTF-8" standalone="yes"?>
<Relationships xmlns="http://schemas.openxmlformats.org/package/2006/relationships"><Relationship Id="rId8" Type="http://schemas.openxmlformats.org/officeDocument/2006/relationships/chart" Target="../charts/chart69.xml"/><Relationship Id="rId3" Type="http://schemas.openxmlformats.org/officeDocument/2006/relationships/image" Target="../media/image2.png"/><Relationship Id="rId7" Type="http://schemas.openxmlformats.org/officeDocument/2006/relationships/chart" Target="../charts/chart68.xml"/><Relationship Id="rId2" Type="http://schemas.openxmlformats.org/officeDocument/2006/relationships/chart" Target="../charts/chart64.xml"/><Relationship Id="rId1" Type="http://schemas.openxmlformats.org/officeDocument/2006/relationships/image" Target="../media/image1.png"/><Relationship Id="rId6" Type="http://schemas.openxmlformats.org/officeDocument/2006/relationships/chart" Target="../charts/chart67.xml"/><Relationship Id="rId11" Type="http://schemas.openxmlformats.org/officeDocument/2006/relationships/chart" Target="../charts/chart72.xml"/><Relationship Id="rId5" Type="http://schemas.openxmlformats.org/officeDocument/2006/relationships/chart" Target="../charts/chart66.xml"/><Relationship Id="rId10" Type="http://schemas.openxmlformats.org/officeDocument/2006/relationships/chart" Target="../charts/chart71.xml"/><Relationship Id="rId4" Type="http://schemas.openxmlformats.org/officeDocument/2006/relationships/chart" Target="../charts/chart65.xml"/><Relationship Id="rId9" Type="http://schemas.openxmlformats.org/officeDocument/2006/relationships/chart" Target="../charts/chart70.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78.xml"/><Relationship Id="rId3" Type="http://schemas.openxmlformats.org/officeDocument/2006/relationships/image" Target="../media/image2.png"/><Relationship Id="rId7" Type="http://schemas.openxmlformats.org/officeDocument/2006/relationships/chart" Target="../charts/chart77.xml"/><Relationship Id="rId2" Type="http://schemas.openxmlformats.org/officeDocument/2006/relationships/chart" Target="../charts/chart73.xml"/><Relationship Id="rId1" Type="http://schemas.openxmlformats.org/officeDocument/2006/relationships/image" Target="../media/image1.png"/><Relationship Id="rId6" Type="http://schemas.openxmlformats.org/officeDocument/2006/relationships/chart" Target="../charts/chart76.xml"/><Relationship Id="rId11" Type="http://schemas.openxmlformats.org/officeDocument/2006/relationships/chart" Target="../charts/chart81.xml"/><Relationship Id="rId5" Type="http://schemas.openxmlformats.org/officeDocument/2006/relationships/chart" Target="../charts/chart75.xml"/><Relationship Id="rId10" Type="http://schemas.openxmlformats.org/officeDocument/2006/relationships/chart" Target="../charts/chart80.xml"/><Relationship Id="rId4" Type="http://schemas.openxmlformats.org/officeDocument/2006/relationships/chart" Target="../charts/chart74.xml"/><Relationship Id="rId9" Type="http://schemas.openxmlformats.org/officeDocument/2006/relationships/chart" Target="../charts/chart79.xml"/></Relationships>
</file>

<file path=xl/drawings/_rels/drawing22.xml.rels><?xml version="1.0" encoding="UTF-8" standalone="yes"?>
<Relationships xmlns="http://schemas.openxmlformats.org/package/2006/relationships"><Relationship Id="rId8" Type="http://schemas.openxmlformats.org/officeDocument/2006/relationships/chart" Target="../charts/chart87.xml"/><Relationship Id="rId3" Type="http://schemas.openxmlformats.org/officeDocument/2006/relationships/image" Target="../media/image2.png"/><Relationship Id="rId7" Type="http://schemas.openxmlformats.org/officeDocument/2006/relationships/chart" Target="../charts/chart86.xml"/><Relationship Id="rId2" Type="http://schemas.openxmlformats.org/officeDocument/2006/relationships/chart" Target="../charts/chart82.xml"/><Relationship Id="rId1" Type="http://schemas.openxmlformats.org/officeDocument/2006/relationships/image" Target="../media/image1.png"/><Relationship Id="rId6" Type="http://schemas.openxmlformats.org/officeDocument/2006/relationships/chart" Target="../charts/chart85.xml"/><Relationship Id="rId11" Type="http://schemas.openxmlformats.org/officeDocument/2006/relationships/chart" Target="../charts/chart90.xml"/><Relationship Id="rId5" Type="http://schemas.openxmlformats.org/officeDocument/2006/relationships/chart" Target="../charts/chart84.xml"/><Relationship Id="rId10" Type="http://schemas.openxmlformats.org/officeDocument/2006/relationships/chart" Target="../charts/chart89.xml"/><Relationship Id="rId4" Type="http://schemas.openxmlformats.org/officeDocument/2006/relationships/chart" Target="../charts/chart83.xml"/><Relationship Id="rId9" Type="http://schemas.openxmlformats.org/officeDocument/2006/relationships/chart" Target="../charts/chart88.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96.xml"/><Relationship Id="rId3" Type="http://schemas.openxmlformats.org/officeDocument/2006/relationships/image" Target="../media/image2.png"/><Relationship Id="rId7" Type="http://schemas.openxmlformats.org/officeDocument/2006/relationships/chart" Target="../charts/chart95.xml"/><Relationship Id="rId2" Type="http://schemas.openxmlformats.org/officeDocument/2006/relationships/chart" Target="../charts/chart91.xml"/><Relationship Id="rId1" Type="http://schemas.openxmlformats.org/officeDocument/2006/relationships/image" Target="../media/image1.png"/><Relationship Id="rId6" Type="http://schemas.openxmlformats.org/officeDocument/2006/relationships/chart" Target="../charts/chart94.xml"/><Relationship Id="rId11" Type="http://schemas.openxmlformats.org/officeDocument/2006/relationships/chart" Target="../charts/chart99.xml"/><Relationship Id="rId5" Type="http://schemas.openxmlformats.org/officeDocument/2006/relationships/chart" Target="../charts/chart93.xml"/><Relationship Id="rId10" Type="http://schemas.openxmlformats.org/officeDocument/2006/relationships/chart" Target="../charts/chart98.xml"/><Relationship Id="rId4" Type="http://schemas.openxmlformats.org/officeDocument/2006/relationships/chart" Target="../charts/chart92.xml"/><Relationship Id="rId9" Type="http://schemas.openxmlformats.org/officeDocument/2006/relationships/chart" Target="../charts/chart97.xml"/></Relationships>
</file>

<file path=xl/drawings/_rels/drawing24.xml.rels><?xml version="1.0" encoding="UTF-8" standalone="yes"?>
<Relationships xmlns="http://schemas.openxmlformats.org/package/2006/relationships"><Relationship Id="rId8" Type="http://schemas.openxmlformats.org/officeDocument/2006/relationships/chart" Target="../charts/chart105.xml"/><Relationship Id="rId3" Type="http://schemas.openxmlformats.org/officeDocument/2006/relationships/image" Target="../media/image2.png"/><Relationship Id="rId7" Type="http://schemas.openxmlformats.org/officeDocument/2006/relationships/chart" Target="../charts/chart104.xml"/><Relationship Id="rId2" Type="http://schemas.openxmlformats.org/officeDocument/2006/relationships/chart" Target="../charts/chart100.xml"/><Relationship Id="rId1" Type="http://schemas.openxmlformats.org/officeDocument/2006/relationships/image" Target="../media/image1.png"/><Relationship Id="rId6" Type="http://schemas.openxmlformats.org/officeDocument/2006/relationships/chart" Target="../charts/chart103.xml"/><Relationship Id="rId11" Type="http://schemas.openxmlformats.org/officeDocument/2006/relationships/chart" Target="../charts/chart108.xml"/><Relationship Id="rId5" Type="http://schemas.openxmlformats.org/officeDocument/2006/relationships/chart" Target="../charts/chart102.xml"/><Relationship Id="rId10" Type="http://schemas.openxmlformats.org/officeDocument/2006/relationships/chart" Target="../charts/chart107.xml"/><Relationship Id="rId4" Type="http://schemas.openxmlformats.org/officeDocument/2006/relationships/chart" Target="../charts/chart101.xml"/><Relationship Id="rId9" Type="http://schemas.openxmlformats.org/officeDocument/2006/relationships/chart" Target="../charts/chart106.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114.xml"/><Relationship Id="rId3" Type="http://schemas.openxmlformats.org/officeDocument/2006/relationships/image" Target="../media/image2.png"/><Relationship Id="rId7" Type="http://schemas.openxmlformats.org/officeDocument/2006/relationships/chart" Target="../charts/chart113.xml"/><Relationship Id="rId2" Type="http://schemas.openxmlformats.org/officeDocument/2006/relationships/chart" Target="../charts/chart109.xml"/><Relationship Id="rId1" Type="http://schemas.openxmlformats.org/officeDocument/2006/relationships/image" Target="../media/image1.png"/><Relationship Id="rId6" Type="http://schemas.openxmlformats.org/officeDocument/2006/relationships/chart" Target="../charts/chart112.xml"/><Relationship Id="rId11" Type="http://schemas.openxmlformats.org/officeDocument/2006/relationships/chart" Target="../charts/chart117.xml"/><Relationship Id="rId5" Type="http://schemas.openxmlformats.org/officeDocument/2006/relationships/chart" Target="../charts/chart111.xml"/><Relationship Id="rId10" Type="http://schemas.openxmlformats.org/officeDocument/2006/relationships/chart" Target="../charts/chart116.xml"/><Relationship Id="rId4" Type="http://schemas.openxmlformats.org/officeDocument/2006/relationships/chart" Target="../charts/chart110.xml"/><Relationship Id="rId9" Type="http://schemas.openxmlformats.org/officeDocument/2006/relationships/chart" Target="../charts/chart115.xml"/></Relationships>
</file>

<file path=xl/drawings/_rels/drawing26.xml.rels><?xml version="1.0" encoding="UTF-8" standalone="yes"?>
<Relationships xmlns="http://schemas.openxmlformats.org/package/2006/relationships"><Relationship Id="rId8" Type="http://schemas.openxmlformats.org/officeDocument/2006/relationships/chart" Target="../charts/chart123.xml"/><Relationship Id="rId3" Type="http://schemas.openxmlformats.org/officeDocument/2006/relationships/image" Target="../media/image2.png"/><Relationship Id="rId7" Type="http://schemas.openxmlformats.org/officeDocument/2006/relationships/chart" Target="../charts/chart122.xml"/><Relationship Id="rId2" Type="http://schemas.openxmlformats.org/officeDocument/2006/relationships/chart" Target="../charts/chart118.xml"/><Relationship Id="rId1" Type="http://schemas.openxmlformats.org/officeDocument/2006/relationships/image" Target="../media/image1.png"/><Relationship Id="rId6" Type="http://schemas.openxmlformats.org/officeDocument/2006/relationships/chart" Target="../charts/chart121.xml"/><Relationship Id="rId11" Type="http://schemas.openxmlformats.org/officeDocument/2006/relationships/chart" Target="../charts/chart126.xml"/><Relationship Id="rId5" Type="http://schemas.openxmlformats.org/officeDocument/2006/relationships/chart" Target="../charts/chart120.xml"/><Relationship Id="rId10" Type="http://schemas.openxmlformats.org/officeDocument/2006/relationships/chart" Target="../charts/chart125.xml"/><Relationship Id="rId4" Type="http://schemas.openxmlformats.org/officeDocument/2006/relationships/chart" Target="../charts/chart119.xml"/><Relationship Id="rId9" Type="http://schemas.openxmlformats.org/officeDocument/2006/relationships/chart" Target="../charts/chart124.xml"/></Relationships>
</file>

<file path=xl/drawings/_rels/drawing27.xml.rels><?xml version="1.0" encoding="UTF-8" standalone="yes"?>
<Relationships xmlns="http://schemas.openxmlformats.org/package/2006/relationships"><Relationship Id="rId8" Type="http://schemas.openxmlformats.org/officeDocument/2006/relationships/chart" Target="../charts/chart132.xml"/><Relationship Id="rId3" Type="http://schemas.openxmlformats.org/officeDocument/2006/relationships/image" Target="../media/image2.png"/><Relationship Id="rId7" Type="http://schemas.openxmlformats.org/officeDocument/2006/relationships/chart" Target="../charts/chart131.xml"/><Relationship Id="rId2" Type="http://schemas.openxmlformats.org/officeDocument/2006/relationships/chart" Target="../charts/chart127.xml"/><Relationship Id="rId1" Type="http://schemas.openxmlformats.org/officeDocument/2006/relationships/image" Target="../media/image1.png"/><Relationship Id="rId6" Type="http://schemas.openxmlformats.org/officeDocument/2006/relationships/chart" Target="../charts/chart130.xml"/><Relationship Id="rId11" Type="http://schemas.openxmlformats.org/officeDocument/2006/relationships/chart" Target="../charts/chart135.xml"/><Relationship Id="rId5" Type="http://schemas.openxmlformats.org/officeDocument/2006/relationships/chart" Target="../charts/chart129.xml"/><Relationship Id="rId10" Type="http://schemas.openxmlformats.org/officeDocument/2006/relationships/chart" Target="../charts/chart134.xml"/><Relationship Id="rId4" Type="http://schemas.openxmlformats.org/officeDocument/2006/relationships/chart" Target="../charts/chart128.xml"/><Relationship Id="rId9" Type="http://schemas.openxmlformats.org/officeDocument/2006/relationships/chart" Target="../charts/chart133.xml"/></Relationships>
</file>

<file path=xl/drawings/_rels/drawing28.xml.rels><?xml version="1.0" encoding="UTF-8" standalone="yes"?>
<Relationships xmlns="http://schemas.openxmlformats.org/package/2006/relationships"><Relationship Id="rId8" Type="http://schemas.openxmlformats.org/officeDocument/2006/relationships/chart" Target="../charts/chart141.xml"/><Relationship Id="rId3" Type="http://schemas.openxmlformats.org/officeDocument/2006/relationships/image" Target="../media/image2.png"/><Relationship Id="rId7" Type="http://schemas.openxmlformats.org/officeDocument/2006/relationships/chart" Target="../charts/chart140.xml"/><Relationship Id="rId2" Type="http://schemas.openxmlformats.org/officeDocument/2006/relationships/chart" Target="../charts/chart136.xml"/><Relationship Id="rId1" Type="http://schemas.openxmlformats.org/officeDocument/2006/relationships/image" Target="../media/image1.png"/><Relationship Id="rId6" Type="http://schemas.openxmlformats.org/officeDocument/2006/relationships/chart" Target="../charts/chart139.xml"/><Relationship Id="rId11" Type="http://schemas.openxmlformats.org/officeDocument/2006/relationships/chart" Target="../charts/chart144.xml"/><Relationship Id="rId5" Type="http://schemas.openxmlformats.org/officeDocument/2006/relationships/chart" Target="../charts/chart138.xml"/><Relationship Id="rId10" Type="http://schemas.openxmlformats.org/officeDocument/2006/relationships/chart" Target="../charts/chart143.xml"/><Relationship Id="rId4" Type="http://schemas.openxmlformats.org/officeDocument/2006/relationships/chart" Target="../charts/chart137.xml"/><Relationship Id="rId9" Type="http://schemas.openxmlformats.org/officeDocument/2006/relationships/chart" Target="../charts/chart142.xml"/></Relationships>
</file>

<file path=xl/drawings/_rels/drawing29.xml.rels><?xml version="1.0" encoding="UTF-8" standalone="yes"?>
<Relationships xmlns="http://schemas.openxmlformats.org/package/2006/relationships"><Relationship Id="rId8" Type="http://schemas.openxmlformats.org/officeDocument/2006/relationships/chart" Target="../charts/chart150.xml"/><Relationship Id="rId3" Type="http://schemas.openxmlformats.org/officeDocument/2006/relationships/image" Target="../media/image2.png"/><Relationship Id="rId7" Type="http://schemas.openxmlformats.org/officeDocument/2006/relationships/chart" Target="../charts/chart149.xml"/><Relationship Id="rId2" Type="http://schemas.openxmlformats.org/officeDocument/2006/relationships/chart" Target="../charts/chart145.xml"/><Relationship Id="rId1" Type="http://schemas.openxmlformats.org/officeDocument/2006/relationships/image" Target="../media/image1.png"/><Relationship Id="rId6" Type="http://schemas.openxmlformats.org/officeDocument/2006/relationships/chart" Target="../charts/chart148.xml"/><Relationship Id="rId11" Type="http://schemas.openxmlformats.org/officeDocument/2006/relationships/chart" Target="../charts/chart153.xml"/><Relationship Id="rId5" Type="http://schemas.openxmlformats.org/officeDocument/2006/relationships/chart" Target="../charts/chart147.xml"/><Relationship Id="rId10" Type="http://schemas.openxmlformats.org/officeDocument/2006/relationships/chart" Target="../charts/chart152.xml"/><Relationship Id="rId4" Type="http://schemas.openxmlformats.org/officeDocument/2006/relationships/chart" Target="../charts/chart146.xml"/><Relationship Id="rId9" Type="http://schemas.openxmlformats.org/officeDocument/2006/relationships/chart" Target="../charts/chart151.xml"/></Relationships>
</file>

<file path=xl/drawings/_rels/drawing30.xml.rels><?xml version="1.0" encoding="UTF-8" standalone="yes"?>
<Relationships xmlns="http://schemas.openxmlformats.org/package/2006/relationships"><Relationship Id="rId8" Type="http://schemas.openxmlformats.org/officeDocument/2006/relationships/chart" Target="../charts/chart159.xml"/><Relationship Id="rId3" Type="http://schemas.openxmlformats.org/officeDocument/2006/relationships/image" Target="../media/image2.png"/><Relationship Id="rId7" Type="http://schemas.openxmlformats.org/officeDocument/2006/relationships/chart" Target="../charts/chart158.xml"/><Relationship Id="rId2" Type="http://schemas.openxmlformats.org/officeDocument/2006/relationships/chart" Target="../charts/chart154.xml"/><Relationship Id="rId1" Type="http://schemas.openxmlformats.org/officeDocument/2006/relationships/image" Target="../media/image1.png"/><Relationship Id="rId6" Type="http://schemas.openxmlformats.org/officeDocument/2006/relationships/chart" Target="../charts/chart157.xml"/><Relationship Id="rId11" Type="http://schemas.openxmlformats.org/officeDocument/2006/relationships/chart" Target="../charts/chart162.xml"/><Relationship Id="rId5" Type="http://schemas.openxmlformats.org/officeDocument/2006/relationships/chart" Target="../charts/chart156.xml"/><Relationship Id="rId10" Type="http://schemas.openxmlformats.org/officeDocument/2006/relationships/chart" Target="../charts/chart161.xml"/><Relationship Id="rId4" Type="http://schemas.openxmlformats.org/officeDocument/2006/relationships/chart" Target="../charts/chart155.xml"/><Relationship Id="rId9" Type="http://schemas.openxmlformats.org/officeDocument/2006/relationships/chart" Target="../charts/chart160.xml"/></Relationships>
</file>

<file path=xl/drawings/_rels/drawing31.xml.rels><?xml version="1.0" encoding="UTF-8" standalone="yes"?>
<Relationships xmlns="http://schemas.openxmlformats.org/package/2006/relationships"><Relationship Id="rId8" Type="http://schemas.openxmlformats.org/officeDocument/2006/relationships/chart" Target="../charts/chart168.xml"/><Relationship Id="rId3" Type="http://schemas.openxmlformats.org/officeDocument/2006/relationships/image" Target="../media/image2.png"/><Relationship Id="rId7" Type="http://schemas.openxmlformats.org/officeDocument/2006/relationships/chart" Target="../charts/chart167.xml"/><Relationship Id="rId2" Type="http://schemas.openxmlformats.org/officeDocument/2006/relationships/chart" Target="../charts/chart163.xml"/><Relationship Id="rId1" Type="http://schemas.openxmlformats.org/officeDocument/2006/relationships/image" Target="../media/image1.png"/><Relationship Id="rId6" Type="http://schemas.openxmlformats.org/officeDocument/2006/relationships/chart" Target="../charts/chart166.xml"/><Relationship Id="rId11" Type="http://schemas.openxmlformats.org/officeDocument/2006/relationships/chart" Target="../charts/chart171.xml"/><Relationship Id="rId5" Type="http://schemas.openxmlformats.org/officeDocument/2006/relationships/chart" Target="../charts/chart165.xml"/><Relationship Id="rId10" Type="http://schemas.openxmlformats.org/officeDocument/2006/relationships/chart" Target="../charts/chart170.xml"/><Relationship Id="rId4" Type="http://schemas.openxmlformats.org/officeDocument/2006/relationships/chart" Target="../charts/chart164.xml"/><Relationship Id="rId9" Type="http://schemas.openxmlformats.org/officeDocument/2006/relationships/chart" Target="../charts/chart169.xml"/></Relationships>
</file>

<file path=xl/drawings/_rels/drawing32.xml.rels><?xml version="1.0" encoding="UTF-8" standalone="yes"?>
<Relationships xmlns="http://schemas.openxmlformats.org/package/2006/relationships"><Relationship Id="rId8" Type="http://schemas.openxmlformats.org/officeDocument/2006/relationships/chart" Target="../charts/chart177.xml"/><Relationship Id="rId3" Type="http://schemas.openxmlformats.org/officeDocument/2006/relationships/image" Target="../media/image2.png"/><Relationship Id="rId7" Type="http://schemas.openxmlformats.org/officeDocument/2006/relationships/chart" Target="../charts/chart176.xml"/><Relationship Id="rId2" Type="http://schemas.openxmlformats.org/officeDocument/2006/relationships/chart" Target="../charts/chart172.xml"/><Relationship Id="rId1" Type="http://schemas.openxmlformats.org/officeDocument/2006/relationships/image" Target="../media/image1.png"/><Relationship Id="rId6" Type="http://schemas.openxmlformats.org/officeDocument/2006/relationships/chart" Target="../charts/chart175.xml"/><Relationship Id="rId11" Type="http://schemas.openxmlformats.org/officeDocument/2006/relationships/chart" Target="../charts/chart180.xml"/><Relationship Id="rId5" Type="http://schemas.openxmlformats.org/officeDocument/2006/relationships/chart" Target="../charts/chart174.xml"/><Relationship Id="rId10" Type="http://schemas.openxmlformats.org/officeDocument/2006/relationships/chart" Target="../charts/chart179.xml"/><Relationship Id="rId4" Type="http://schemas.openxmlformats.org/officeDocument/2006/relationships/chart" Target="../charts/chart173.xml"/><Relationship Id="rId9" Type="http://schemas.openxmlformats.org/officeDocument/2006/relationships/chart" Target="../charts/chart178.xml"/></Relationships>
</file>

<file path=xl/drawings/_rels/drawing33.xml.rels><?xml version="1.0" encoding="UTF-8" standalone="yes"?>
<Relationships xmlns="http://schemas.openxmlformats.org/package/2006/relationships"><Relationship Id="rId8" Type="http://schemas.openxmlformats.org/officeDocument/2006/relationships/chart" Target="../charts/chart186.xml"/><Relationship Id="rId3" Type="http://schemas.openxmlformats.org/officeDocument/2006/relationships/image" Target="../media/image2.png"/><Relationship Id="rId7" Type="http://schemas.openxmlformats.org/officeDocument/2006/relationships/chart" Target="../charts/chart185.xml"/><Relationship Id="rId2" Type="http://schemas.openxmlformats.org/officeDocument/2006/relationships/chart" Target="../charts/chart181.xml"/><Relationship Id="rId1" Type="http://schemas.openxmlformats.org/officeDocument/2006/relationships/image" Target="../media/image1.png"/><Relationship Id="rId6" Type="http://schemas.openxmlformats.org/officeDocument/2006/relationships/chart" Target="../charts/chart184.xml"/><Relationship Id="rId11" Type="http://schemas.openxmlformats.org/officeDocument/2006/relationships/chart" Target="../charts/chart189.xml"/><Relationship Id="rId5" Type="http://schemas.openxmlformats.org/officeDocument/2006/relationships/chart" Target="../charts/chart183.xml"/><Relationship Id="rId10" Type="http://schemas.openxmlformats.org/officeDocument/2006/relationships/chart" Target="../charts/chart188.xml"/><Relationship Id="rId4" Type="http://schemas.openxmlformats.org/officeDocument/2006/relationships/chart" Target="../charts/chart182.xml"/><Relationship Id="rId9" Type="http://schemas.openxmlformats.org/officeDocument/2006/relationships/chart" Target="../charts/chart187.xml"/></Relationships>
</file>

<file path=xl/drawings/_rels/drawing34.xml.rels><?xml version="1.0" encoding="UTF-8" standalone="yes"?>
<Relationships xmlns="http://schemas.openxmlformats.org/package/2006/relationships"><Relationship Id="rId8" Type="http://schemas.openxmlformats.org/officeDocument/2006/relationships/chart" Target="../charts/chart195.xml"/><Relationship Id="rId3" Type="http://schemas.openxmlformats.org/officeDocument/2006/relationships/image" Target="../media/image2.png"/><Relationship Id="rId7" Type="http://schemas.openxmlformats.org/officeDocument/2006/relationships/chart" Target="../charts/chart194.xml"/><Relationship Id="rId2" Type="http://schemas.openxmlformats.org/officeDocument/2006/relationships/chart" Target="../charts/chart190.xml"/><Relationship Id="rId1" Type="http://schemas.openxmlformats.org/officeDocument/2006/relationships/image" Target="../media/image1.png"/><Relationship Id="rId6" Type="http://schemas.openxmlformats.org/officeDocument/2006/relationships/chart" Target="../charts/chart193.xml"/><Relationship Id="rId11" Type="http://schemas.openxmlformats.org/officeDocument/2006/relationships/chart" Target="../charts/chart198.xml"/><Relationship Id="rId5" Type="http://schemas.openxmlformats.org/officeDocument/2006/relationships/chart" Target="../charts/chart192.xml"/><Relationship Id="rId10" Type="http://schemas.openxmlformats.org/officeDocument/2006/relationships/chart" Target="../charts/chart197.xml"/><Relationship Id="rId4" Type="http://schemas.openxmlformats.org/officeDocument/2006/relationships/chart" Target="../charts/chart191.xml"/><Relationship Id="rId9" Type="http://schemas.openxmlformats.org/officeDocument/2006/relationships/chart" Target="../charts/chart196.xml"/></Relationships>
</file>

<file path=xl/drawings/_rels/drawing35.xml.rels><?xml version="1.0" encoding="UTF-8" standalone="yes"?>
<Relationships xmlns="http://schemas.openxmlformats.org/package/2006/relationships"><Relationship Id="rId8" Type="http://schemas.openxmlformats.org/officeDocument/2006/relationships/chart" Target="../charts/chart204.xml"/><Relationship Id="rId3" Type="http://schemas.openxmlformats.org/officeDocument/2006/relationships/image" Target="../media/image2.png"/><Relationship Id="rId7" Type="http://schemas.openxmlformats.org/officeDocument/2006/relationships/chart" Target="../charts/chart203.xml"/><Relationship Id="rId2" Type="http://schemas.openxmlformats.org/officeDocument/2006/relationships/chart" Target="../charts/chart199.xml"/><Relationship Id="rId1" Type="http://schemas.openxmlformats.org/officeDocument/2006/relationships/image" Target="../media/image1.png"/><Relationship Id="rId6" Type="http://schemas.openxmlformats.org/officeDocument/2006/relationships/chart" Target="../charts/chart202.xml"/><Relationship Id="rId11" Type="http://schemas.openxmlformats.org/officeDocument/2006/relationships/chart" Target="../charts/chart207.xml"/><Relationship Id="rId5" Type="http://schemas.openxmlformats.org/officeDocument/2006/relationships/chart" Target="../charts/chart201.xml"/><Relationship Id="rId10" Type="http://schemas.openxmlformats.org/officeDocument/2006/relationships/chart" Target="../charts/chart206.xml"/><Relationship Id="rId4" Type="http://schemas.openxmlformats.org/officeDocument/2006/relationships/chart" Target="../charts/chart200.xml"/><Relationship Id="rId9" Type="http://schemas.openxmlformats.org/officeDocument/2006/relationships/chart" Target="../charts/chart205.xml"/></Relationships>
</file>

<file path=xl/drawings/_rels/drawing36.xml.rels><?xml version="1.0" encoding="UTF-8" standalone="yes"?>
<Relationships xmlns="http://schemas.openxmlformats.org/package/2006/relationships"><Relationship Id="rId8" Type="http://schemas.openxmlformats.org/officeDocument/2006/relationships/chart" Target="../charts/chart213.xml"/><Relationship Id="rId3" Type="http://schemas.openxmlformats.org/officeDocument/2006/relationships/image" Target="../media/image2.png"/><Relationship Id="rId7" Type="http://schemas.openxmlformats.org/officeDocument/2006/relationships/chart" Target="../charts/chart212.xml"/><Relationship Id="rId2" Type="http://schemas.openxmlformats.org/officeDocument/2006/relationships/chart" Target="../charts/chart208.xml"/><Relationship Id="rId1" Type="http://schemas.openxmlformats.org/officeDocument/2006/relationships/image" Target="../media/image1.png"/><Relationship Id="rId6" Type="http://schemas.openxmlformats.org/officeDocument/2006/relationships/chart" Target="../charts/chart211.xml"/><Relationship Id="rId11" Type="http://schemas.openxmlformats.org/officeDocument/2006/relationships/chart" Target="../charts/chart216.xml"/><Relationship Id="rId5" Type="http://schemas.openxmlformats.org/officeDocument/2006/relationships/chart" Target="../charts/chart210.xml"/><Relationship Id="rId10" Type="http://schemas.openxmlformats.org/officeDocument/2006/relationships/chart" Target="../charts/chart215.xml"/><Relationship Id="rId4" Type="http://schemas.openxmlformats.org/officeDocument/2006/relationships/chart" Target="../charts/chart209.xml"/><Relationship Id="rId9" Type="http://schemas.openxmlformats.org/officeDocument/2006/relationships/chart" Target="../charts/chart214.xml"/></Relationships>
</file>

<file path=xl/drawings/_rels/drawing37.xml.rels><?xml version="1.0" encoding="UTF-8" standalone="yes"?>
<Relationships xmlns="http://schemas.openxmlformats.org/package/2006/relationships"><Relationship Id="rId8" Type="http://schemas.openxmlformats.org/officeDocument/2006/relationships/chart" Target="../charts/chart222.xml"/><Relationship Id="rId3" Type="http://schemas.openxmlformats.org/officeDocument/2006/relationships/image" Target="../media/image2.png"/><Relationship Id="rId7" Type="http://schemas.openxmlformats.org/officeDocument/2006/relationships/chart" Target="../charts/chart221.xml"/><Relationship Id="rId2" Type="http://schemas.openxmlformats.org/officeDocument/2006/relationships/chart" Target="../charts/chart217.xml"/><Relationship Id="rId1" Type="http://schemas.openxmlformats.org/officeDocument/2006/relationships/image" Target="../media/image1.png"/><Relationship Id="rId6" Type="http://schemas.openxmlformats.org/officeDocument/2006/relationships/chart" Target="../charts/chart220.xml"/><Relationship Id="rId11" Type="http://schemas.openxmlformats.org/officeDocument/2006/relationships/chart" Target="../charts/chart225.xml"/><Relationship Id="rId5" Type="http://schemas.openxmlformats.org/officeDocument/2006/relationships/chart" Target="../charts/chart219.xml"/><Relationship Id="rId10" Type="http://schemas.openxmlformats.org/officeDocument/2006/relationships/chart" Target="../charts/chart224.xml"/><Relationship Id="rId4" Type="http://schemas.openxmlformats.org/officeDocument/2006/relationships/chart" Target="../charts/chart218.xml"/><Relationship Id="rId9" Type="http://schemas.openxmlformats.org/officeDocument/2006/relationships/chart" Target="../charts/chart223.xml"/></Relationships>
</file>

<file path=xl/drawings/_rels/drawing38.xml.rels><?xml version="1.0" encoding="UTF-8" standalone="yes"?>
<Relationships xmlns="http://schemas.openxmlformats.org/package/2006/relationships"><Relationship Id="rId8" Type="http://schemas.openxmlformats.org/officeDocument/2006/relationships/chart" Target="../charts/chart231.xml"/><Relationship Id="rId3" Type="http://schemas.openxmlformats.org/officeDocument/2006/relationships/image" Target="../media/image2.png"/><Relationship Id="rId7" Type="http://schemas.openxmlformats.org/officeDocument/2006/relationships/chart" Target="../charts/chart230.xml"/><Relationship Id="rId2" Type="http://schemas.openxmlformats.org/officeDocument/2006/relationships/chart" Target="../charts/chart226.xml"/><Relationship Id="rId1" Type="http://schemas.openxmlformats.org/officeDocument/2006/relationships/image" Target="../media/image1.png"/><Relationship Id="rId6" Type="http://schemas.openxmlformats.org/officeDocument/2006/relationships/chart" Target="../charts/chart229.xml"/><Relationship Id="rId11" Type="http://schemas.openxmlformats.org/officeDocument/2006/relationships/chart" Target="../charts/chart234.xml"/><Relationship Id="rId5" Type="http://schemas.openxmlformats.org/officeDocument/2006/relationships/chart" Target="../charts/chart228.xml"/><Relationship Id="rId10" Type="http://schemas.openxmlformats.org/officeDocument/2006/relationships/chart" Target="../charts/chart233.xml"/><Relationship Id="rId4" Type="http://schemas.openxmlformats.org/officeDocument/2006/relationships/chart" Target="../charts/chart227.xml"/><Relationship Id="rId9" Type="http://schemas.openxmlformats.org/officeDocument/2006/relationships/chart" Target="../charts/chart232.xml"/></Relationships>
</file>

<file path=xl/drawings/_rels/drawing39.xml.rels><?xml version="1.0" encoding="UTF-8" standalone="yes"?>
<Relationships xmlns="http://schemas.openxmlformats.org/package/2006/relationships"><Relationship Id="rId8" Type="http://schemas.openxmlformats.org/officeDocument/2006/relationships/chart" Target="../charts/chart240.xml"/><Relationship Id="rId3" Type="http://schemas.openxmlformats.org/officeDocument/2006/relationships/image" Target="../media/image2.png"/><Relationship Id="rId7" Type="http://schemas.openxmlformats.org/officeDocument/2006/relationships/chart" Target="../charts/chart239.xml"/><Relationship Id="rId2" Type="http://schemas.openxmlformats.org/officeDocument/2006/relationships/chart" Target="../charts/chart235.xml"/><Relationship Id="rId1" Type="http://schemas.openxmlformats.org/officeDocument/2006/relationships/image" Target="../media/image1.png"/><Relationship Id="rId6" Type="http://schemas.openxmlformats.org/officeDocument/2006/relationships/chart" Target="../charts/chart238.xml"/><Relationship Id="rId11" Type="http://schemas.openxmlformats.org/officeDocument/2006/relationships/chart" Target="../charts/chart243.xml"/><Relationship Id="rId5" Type="http://schemas.openxmlformats.org/officeDocument/2006/relationships/chart" Target="../charts/chart237.xml"/><Relationship Id="rId10" Type="http://schemas.openxmlformats.org/officeDocument/2006/relationships/chart" Target="../charts/chart242.xml"/><Relationship Id="rId4" Type="http://schemas.openxmlformats.org/officeDocument/2006/relationships/chart" Target="../charts/chart236.xml"/><Relationship Id="rId9" Type="http://schemas.openxmlformats.org/officeDocument/2006/relationships/chart" Target="../charts/chart241.xml"/></Relationships>
</file>

<file path=xl/drawings/_rels/drawing40.xml.rels><?xml version="1.0" encoding="UTF-8" standalone="yes"?>
<Relationships xmlns="http://schemas.openxmlformats.org/package/2006/relationships"><Relationship Id="rId8" Type="http://schemas.openxmlformats.org/officeDocument/2006/relationships/chart" Target="../charts/chart249.xml"/><Relationship Id="rId3" Type="http://schemas.openxmlformats.org/officeDocument/2006/relationships/image" Target="../media/image2.png"/><Relationship Id="rId7" Type="http://schemas.openxmlformats.org/officeDocument/2006/relationships/chart" Target="../charts/chart248.xml"/><Relationship Id="rId2" Type="http://schemas.openxmlformats.org/officeDocument/2006/relationships/chart" Target="../charts/chart244.xml"/><Relationship Id="rId1" Type="http://schemas.openxmlformats.org/officeDocument/2006/relationships/image" Target="../media/image1.png"/><Relationship Id="rId6" Type="http://schemas.openxmlformats.org/officeDocument/2006/relationships/chart" Target="../charts/chart247.xml"/><Relationship Id="rId11" Type="http://schemas.openxmlformats.org/officeDocument/2006/relationships/chart" Target="../charts/chart252.xml"/><Relationship Id="rId5" Type="http://schemas.openxmlformats.org/officeDocument/2006/relationships/chart" Target="../charts/chart246.xml"/><Relationship Id="rId10" Type="http://schemas.openxmlformats.org/officeDocument/2006/relationships/chart" Target="../charts/chart251.xml"/><Relationship Id="rId4" Type="http://schemas.openxmlformats.org/officeDocument/2006/relationships/chart" Target="../charts/chart245.xml"/><Relationship Id="rId9" Type="http://schemas.openxmlformats.org/officeDocument/2006/relationships/chart" Target="../charts/chart250.xml"/></Relationships>
</file>

<file path=xl/drawings/_rels/drawing41.xml.rels><?xml version="1.0" encoding="UTF-8" standalone="yes"?>
<Relationships xmlns="http://schemas.openxmlformats.org/package/2006/relationships"><Relationship Id="rId8" Type="http://schemas.openxmlformats.org/officeDocument/2006/relationships/chart" Target="../charts/chart258.xml"/><Relationship Id="rId3" Type="http://schemas.openxmlformats.org/officeDocument/2006/relationships/image" Target="../media/image2.png"/><Relationship Id="rId7" Type="http://schemas.openxmlformats.org/officeDocument/2006/relationships/chart" Target="../charts/chart257.xml"/><Relationship Id="rId2" Type="http://schemas.openxmlformats.org/officeDocument/2006/relationships/chart" Target="../charts/chart253.xml"/><Relationship Id="rId1" Type="http://schemas.openxmlformats.org/officeDocument/2006/relationships/image" Target="../media/image1.png"/><Relationship Id="rId6" Type="http://schemas.openxmlformats.org/officeDocument/2006/relationships/chart" Target="../charts/chart256.xml"/><Relationship Id="rId11" Type="http://schemas.openxmlformats.org/officeDocument/2006/relationships/chart" Target="../charts/chart261.xml"/><Relationship Id="rId5" Type="http://schemas.openxmlformats.org/officeDocument/2006/relationships/chart" Target="../charts/chart255.xml"/><Relationship Id="rId10" Type="http://schemas.openxmlformats.org/officeDocument/2006/relationships/chart" Target="../charts/chart260.xml"/><Relationship Id="rId4" Type="http://schemas.openxmlformats.org/officeDocument/2006/relationships/chart" Target="../charts/chart254.xml"/><Relationship Id="rId9" Type="http://schemas.openxmlformats.org/officeDocument/2006/relationships/chart" Target="../charts/chart259.xml"/></Relationships>
</file>

<file path=xl/drawings/_rels/drawing42.xml.rels><?xml version="1.0" encoding="UTF-8" standalone="yes"?>
<Relationships xmlns="http://schemas.openxmlformats.org/package/2006/relationships"><Relationship Id="rId8" Type="http://schemas.openxmlformats.org/officeDocument/2006/relationships/chart" Target="../charts/chart267.xml"/><Relationship Id="rId3" Type="http://schemas.openxmlformats.org/officeDocument/2006/relationships/image" Target="../media/image2.png"/><Relationship Id="rId7" Type="http://schemas.openxmlformats.org/officeDocument/2006/relationships/chart" Target="../charts/chart266.xml"/><Relationship Id="rId2" Type="http://schemas.openxmlformats.org/officeDocument/2006/relationships/chart" Target="../charts/chart262.xml"/><Relationship Id="rId1" Type="http://schemas.openxmlformats.org/officeDocument/2006/relationships/image" Target="../media/image1.png"/><Relationship Id="rId6" Type="http://schemas.openxmlformats.org/officeDocument/2006/relationships/chart" Target="../charts/chart265.xml"/><Relationship Id="rId11" Type="http://schemas.openxmlformats.org/officeDocument/2006/relationships/chart" Target="../charts/chart270.xml"/><Relationship Id="rId5" Type="http://schemas.openxmlformats.org/officeDocument/2006/relationships/chart" Target="../charts/chart264.xml"/><Relationship Id="rId10" Type="http://schemas.openxmlformats.org/officeDocument/2006/relationships/chart" Target="../charts/chart269.xml"/><Relationship Id="rId4" Type="http://schemas.openxmlformats.org/officeDocument/2006/relationships/chart" Target="../charts/chart263.xml"/><Relationship Id="rId9" Type="http://schemas.openxmlformats.org/officeDocument/2006/relationships/chart" Target="../charts/chart268.xml"/></Relationships>
</file>

<file path=xl/drawings/_rels/drawing43.xml.rels><?xml version="1.0" encoding="UTF-8" standalone="yes"?>
<Relationships xmlns="http://schemas.openxmlformats.org/package/2006/relationships"><Relationship Id="rId8" Type="http://schemas.openxmlformats.org/officeDocument/2006/relationships/chart" Target="../charts/chart276.xml"/><Relationship Id="rId3" Type="http://schemas.openxmlformats.org/officeDocument/2006/relationships/image" Target="../media/image2.png"/><Relationship Id="rId7" Type="http://schemas.openxmlformats.org/officeDocument/2006/relationships/chart" Target="../charts/chart275.xml"/><Relationship Id="rId2" Type="http://schemas.openxmlformats.org/officeDocument/2006/relationships/chart" Target="../charts/chart271.xml"/><Relationship Id="rId1" Type="http://schemas.openxmlformats.org/officeDocument/2006/relationships/image" Target="../media/image1.png"/><Relationship Id="rId6" Type="http://schemas.openxmlformats.org/officeDocument/2006/relationships/chart" Target="../charts/chart274.xml"/><Relationship Id="rId11" Type="http://schemas.openxmlformats.org/officeDocument/2006/relationships/chart" Target="../charts/chart279.xml"/><Relationship Id="rId5" Type="http://schemas.openxmlformats.org/officeDocument/2006/relationships/chart" Target="../charts/chart273.xml"/><Relationship Id="rId10" Type="http://schemas.openxmlformats.org/officeDocument/2006/relationships/chart" Target="../charts/chart278.xml"/><Relationship Id="rId4" Type="http://schemas.openxmlformats.org/officeDocument/2006/relationships/chart" Target="../charts/chart272.xml"/><Relationship Id="rId9" Type="http://schemas.openxmlformats.org/officeDocument/2006/relationships/chart" Target="../charts/chart277.xml"/></Relationships>
</file>

<file path=xl/drawings/_rels/drawing44.xml.rels><?xml version="1.0" encoding="UTF-8" standalone="yes"?>
<Relationships xmlns="http://schemas.openxmlformats.org/package/2006/relationships"><Relationship Id="rId8" Type="http://schemas.openxmlformats.org/officeDocument/2006/relationships/chart" Target="../charts/chart285.xml"/><Relationship Id="rId3" Type="http://schemas.openxmlformats.org/officeDocument/2006/relationships/image" Target="../media/image2.png"/><Relationship Id="rId7" Type="http://schemas.openxmlformats.org/officeDocument/2006/relationships/chart" Target="../charts/chart284.xml"/><Relationship Id="rId2" Type="http://schemas.openxmlformats.org/officeDocument/2006/relationships/chart" Target="../charts/chart280.xml"/><Relationship Id="rId1" Type="http://schemas.openxmlformats.org/officeDocument/2006/relationships/image" Target="../media/image1.png"/><Relationship Id="rId6" Type="http://schemas.openxmlformats.org/officeDocument/2006/relationships/chart" Target="../charts/chart283.xml"/><Relationship Id="rId11" Type="http://schemas.openxmlformats.org/officeDocument/2006/relationships/chart" Target="../charts/chart288.xml"/><Relationship Id="rId5" Type="http://schemas.openxmlformats.org/officeDocument/2006/relationships/chart" Target="../charts/chart282.xml"/><Relationship Id="rId10" Type="http://schemas.openxmlformats.org/officeDocument/2006/relationships/chart" Target="../charts/chart287.xml"/><Relationship Id="rId4" Type="http://schemas.openxmlformats.org/officeDocument/2006/relationships/chart" Target="../charts/chart281.xml"/><Relationship Id="rId9" Type="http://schemas.openxmlformats.org/officeDocument/2006/relationships/chart" Target="../charts/chart286.xml"/></Relationships>
</file>

<file path=xl/drawings/_rels/drawing45.xml.rels><?xml version="1.0" encoding="UTF-8" standalone="yes"?>
<Relationships xmlns="http://schemas.openxmlformats.org/package/2006/relationships"><Relationship Id="rId8" Type="http://schemas.openxmlformats.org/officeDocument/2006/relationships/chart" Target="../charts/chart294.xml"/><Relationship Id="rId3" Type="http://schemas.openxmlformats.org/officeDocument/2006/relationships/image" Target="../media/image2.png"/><Relationship Id="rId7" Type="http://schemas.openxmlformats.org/officeDocument/2006/relationships/chart" Target="../charts/chart293.xml"/><Relationship Id="rId2" Type="http://schemas.openxmlformats.org/officeDocument/2006/relationships/chart" Target="../charts/chart289.xml"/><Relationship Id="rId1" Type="http://schemas.openxmlformats.org/officeDocument/2006/relationships/image" Target="../media/image1.png"/><Relationship Id="rId6" Type="http://schemas.openxmlformats.org/officeDocument/2006/relationships/chart" Target="../charts/chart292.xml"/><Relationship Id="rId11" Type="http://schemas.openxmlformats.org/officeDocument/2006/relationships/chart" Target="../charts/chart297.xml"/><Relationship Id="rId5" Type="http://schemas.openxmlformats.org/officeDocument/2006/relationships/chart" Target="../charts/chart291.xml"/><Relationship Id="rId10" Type="http://schemas.openxmlformats.org/officeDocument/2006/relationships/chart" Target="../charts/chart296.xml"/><Relationship Id="rId4" Type="http://schemas.openxmlformats.org/officeDocument/2006/relationships/chart" Target="../charts/chart290.xml"/><Relationship Id="rId9" Type="http://schemas.openxmlformats.org/officeDocument/2006/relationships/chart" Target="../charts/chart295.xml"/></Relationships>
</file>

<file path=xl/drawings/_rels/drawing46.xml.rels><?xml version="1.0" encoding="UTF-8" standalone="yes"?>
<Relationships xmlns="http://schemas.openxmlformats.org/package/2006/relationships"><Relationship Id="rId8" Type="http://schemas.openxmlformats.org/officeDocument/2006/relationships/chart" Target="../charts/chart303.xml"/><Relationship Id="rId3" Type="http://schemas.openxmlformats.org/officeDocument/2006/relationships/image" Target="../media/image2.png"/><Relationship Id="rId7" Type="http://schemas.openxmlformats.org/officeDocument/2006/relationships/chart" Target="../charts/chart302.xml"/><Relationship Id="rId2" Type="http://schemas.openxmlformats.org/officeDocument/2006/relationships/chart" Target="../charts/chart298.xml"/><Relationship Id="rId1" Type="http://schemas.openxmlformats.org/officeDocument/2006/relationships/image" Target="../media/image1.png"/><Relationship Id="rId6" Type="http://schemas.openxmlformats.org/officeDocument/2006/relationships/chart" Target="../charts/chart301.xml"/><Relationship Id="rId11" Type="http://schemas.openxmlformats.org/officeDocument/2006/relationships/chart" Target="../charts/chart306.xml"/><Relationship Id="rId5" Type="http://schemas.openxmlformats.org/officeDocument/2006/relationships/chart" Target="../charts/chart300.xml"/><Relationship Id="rId10" Type="http://schemas.openxmlformats.org/officeDocument/2006/relationships/chart" Target="../charts/chart305.xml"/><Relationship Id="rId4" Type="http://schemas.openxmlformats.org/officeDocument/2006/relationships/chart" Target="../charts/chart299.xml"/><Relationship Id="rId9" Type="http://schemas.openxmlformats.org/officeDocument/2006/relationships/chart" Target="../charts/chart304.xml"/></Relationships>
</file>

<file path=xl/drawings/_rels/drawing47.xml.rels><?xml version="1.0" encoding="UTF-8" standalone="yes"?>
<Relationships xmlns="http://schemas.openxmlformats.org/package/2006/relationships"><Relationship Id="rId8" Type="http://schemas.openxmlformats.org/officeDocument/2006/relationships/chart" Target="../charts/chart312.xml"/><Relationship Id="rId3" Type="http://schemas.openxmlformats.org/officeDocument/2006/relationships/image" Target="../media/image2.png"/><Relationship Id="rId7" Type="http://schemas.openxmlformats.org/officeDocument/2006/relationships/chart" Target="../charts/chart311.xml"/><Relationship Id="rId2" Type="http://schemas.openxmlformats.org/officeDocument/2006/relationships/chart" Target="../charts/chart307.xml"/><Relationship Id="rId1" Type="http://schemas.openxmlformats.org/officeDocument/2006/relationships/image" Target="../media/image1.png"/><Relationship Id="rId6" Type="http://schemas.openxmlformats.org/officeDocument/2006/relationships/chart" Target="../charts/chart310.xml"/><Relationship Id="rId11" Type="http://schemas.openxmlformats.org/officeDocument/2006/relationships/chart" Target="../charts/chart315.xml"/><Relationship Id="rId5" Type="http://schemas.openxmlformats.org/officeDocument/2006/relationships/chart" Target="../charts/chart309.xml"/><Relationship Id="rId10" Type="http://schemas.openxmlformats.org/officeDocument/2006/relationships/chart" Target="../charts/chart314.xml"/><Relationship Id="rId4" Type="http://schemas.openxmlformats.org/officeDocument/2006/relationships/chart" Target="../charts/chart308.xml"/><Relationship Id="rId9" Type="http://schemas.openxmlformats.org/officeDocument/2006/relationships/chart" Target="../charts/chart313.xml"/></Relationships>
</file>

<file path=xl/drawings/_rels/drawing48.xml.rels><?xml version="1.0" encoding="UTF-8" standalone="yes"?>
<Relationships xmlns="http://schemas.openxmlformats.org/package/2006/relationships"><Relationship Id="rId8" Type="http://schemas.openxmlformats.org/officeDocument/2006/relationships/chart" Target="../charts/chart321.xml"/><Relationship Id="rId3" Type="http://schemas.openxmlformats.org/officeDocument/2006/relationships/image" Target="../media/image2.png"/><Relationship Id="rId7" Type="http://schemas.openxmlformats.org/officeDocument/2006/relationships/chart" Target="../charts/chart320.xml"/><Relationship Id="rId2" Type="http://schemas.openxmlformats.org/officeDocument/2006/relationships/chart" Target="../charts/chart316.xml"/><Relationship Id="rId1" Type="http://schemas.openxmlformats.org/officeDocument/2006/relationships/image" Target="../media/image1.png"/><Relationship Id="rId6" Type="http://schemas.openxmlformats.org/officeDocument/2006/relationships/chart" Target="../charts/chart319.xml"/><Relationship Id="rId11" Type="http://schemas.openxmlformats.org/officeDocument/2006/relationships/chart" Target="../charts/chart324.xml"/><Relationship Id="rId5" Type="http://schemas.openxmlformats.org/officeDocument/2006/relationships/chart" Target="../charts/chart318.xml"/><Relationship Id="rId10" Type="http://schemas.openxmlformats.org/officeDocument/2006/relationships/chart" Target="../charts/chart323.xml"/><Relationship Id="rId4" Type="http://schemas.openxmlformats.org/officeDocument/2006/relationships/chart" Target="../charts/chart317.xml"/><Relationship Id="rId9" Type="http://schemas.openxmlformats.org/officeDocument/2006/relationships/chart" Target="../charts/chart322.xml"/></Relationships>
</file>

<file path=xl/drawings/drawing1.xml><?xml version="1.0" encoding="utf-8"?>
<xdr:wsDr xmlns:xdr="http://schemas.openxmlformats.org/drawingml/2006/spreadsheetDrawing" xmlns:a="http://schemas.openxmlformats.org/drawingml/2006/main">
  <xdr:twoCellAnchor editAs="oneCell">
    <xdr:from>
      <xdr:col>0</xdr:col>
      <xdr:colOff>10583</xdr:colOff>
      <xdr:row>0</xdr:row>
      <xdr:rowOff>10582</xdr:rowOff>
    </xdr:from>
    <xdr:to>
      <xdr:col>2</xdr:col>
      <xdr:colOff>1340374</xdr:colOff>
      <xdr:row>1</xdr:row>
      <xdr:rowOff>419099</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2"/>
          <a:ext cx="2539466" cy="599017"/>
        </a:xfrm>
        <a:prstGeom prst="rect">
          <a:avLst/>
        </a:prstGeom>
      </xdr:spPr>
    </xdr:pic>
    <xdr:clientData/>
  </xdr:twoCellAnchor>
  <xdr:twoCellAnchor editAs="oneCell">
    <xdr:from>
      <xdr:col>2</xdr:col>
      <xdr:colOff>1534583</xdr:colOff>
      <xdr:row>0</xdr:row>
      <xdr:rowOff>0</xdr:rowOff>
    </xdr:from>
    <xdr:to>
      <xdr:col>2</xdr:col>
      <xdr:colOff>5704360</xdr:colOff>
      <xdr:row>2</xdr:row>
      <xdr:rowOff>0</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744258" y="0"/>
          <a:ext cx="4169777" cy="819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6</xdr:col>
      <xdr:colOff>279895</xdr:colOff>
      <xdr:row>2</xdr:row>
      <xdr:rowOff>104775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9525" y="9525"/>
          <a:ext cx="2232520" cy="571500"/>
        </a:xfrm>
        <a:prstGeom prst="rect">
          <a:avLst/>
        </a:prstGeom>
      </xdr:spPr>
    </xdr:pic>
    <xdr:clientData/>
  </xdr:twoCellAnchor>
  <xdr:twoCellAnchor editAs="oneCell">
    <xdr:from>
      <xdr:col>11</xdr:col>
      <xdr:colOff>104775</xdr:colOff>
      <xdr:row>0</xdr:row>
      <xdr:rowOff>0</xdr:rowOff>
    </xdr:from>
    <xdr:to>
      <xdr:col>26</xdr:col>
      <xdr:colOff>160020</xdr:colOff>
      <xdr:row>2</xdr:row>
      <xdr:rowOff>183092</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3907155" y="0"/>
          <a:ext cx="5008245" cy="655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186122</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18</xdr:col>
      <xdr:colOff>40216</xdr:colOff>
      <xdr:row>10</xdr:row>
      <xdr:rowOff>38100</xdr:rowOff>
    </xdr:from>
    <xdr:to>
      <xdr:col>25</xdr:col>
      <xdr:colOff>357717</xdr:colOff>
      <xdr:row>18</xdr:row>
      <xdr:rowOff>121708</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2</xdr:row>
      <xdr:rowOff>42334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9</xdr:col>
      <xdr:colOff>31750</xdr:colOff>
      <xdr:row>10</xdr:row>
      <xdr:rowOff>57150</xdr:rowOff>
    </xdr:from>
    <xdr:to>
      <xdr:col>16</xdr:col>
      <xdr:colOff>349251</xdr:colOff>
      <xdr:row>18</xdr:row>
      <xdr:rowOff>140758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21166</xdr:colOff>
      <xdr:row>24</xdr:row>
      <xdr:rowOff>10581</xdr:rowOff>
    </xdr:from>
    <xdr:to>
      <xdr:col>7</xdr:col>
      <xdr:colOff>333375</xdr:colOff>
      <xdr:row>32</xdr:row>
      <xdr:rowOff>129114</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26036</xdr:colOff>
      <xdr:row>38</xdr:row>
      <xdr:rowOff>18414</xdr:rowOff>
    </xdr:from>
    <xdr:to>
      <xdr:col>16</xdr:col>
      <xdr:colOff>343537</xdr:colOff>
      <xdr:row>46</xdr:row>
      <xdr:rowOff>118533</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22225</xdr:colOff>
      <xdr:row>38</xdr:row>
      <xdr:rowOff>30692</xdr:rowOff>
    </xdr:from>
    <xdr:to>
      <xdr:col>25</xdr:col>
      <xdr:colOff>323850</xdr:colOff>
      <xdr:row>46</xdr:row>
      <xdr:rowOff>95250</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23285</xdr:colOff>
      <xdr:row>10</xdr:row>
      <xdr:rowOff>39158</xdr:rowOff>
    </xdr:from>
    <xdr:to>
      <xdr:col>7</xdr:col>
      <xdr:colOff>319618</xdr:colOff>
      <xdr:row>18</xdr:row>
      <xdr:rowOff>114300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21167</xdr:colOff>
      <xdr:row>24</xdr:row>
      <xdr:rowOff>22224</xdr:rowOff>
    </xdr:from>
    <xdr:to>
      <xdr:col>16</xdr:col>
      <xdr:colOff>342900</xdr:colOff>
      <xdr:row>32</xdr:row>
      <xdr:rowOff>133350</xdr:rowOff>
    </xdr:to>
    <xdr:graphicFrame macro="">
      <xdr:nvGraphicFramePr>
        <xdr:cNvPr id="12" name="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26882</xdr:colOff>
      <xdr:row>38</xdr:row>
      <xdr:rowOff>33654</xdr:rowOff>
    </xdr:from>
    <xdr:to>
      <xdr:col>7</xdr:col>
      <xdr:colOff>348615</xdr:colOff>
      <xdr:row>46</xdr:row>
      <xdr:rowOff>129540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19262</xdr:colOff>
      <xdr:row>24</xdr:row>
      <xdr:rowOff>18414</xdr:rowOff>
    </xdr:from>
    <xdr:to>
      <xdr:col>25</xdr:col>
      <xdr:colOff>340995</xdr:colOff>
      <xdr:row>32</xdr:row>
      <xdr:rowOff>114300</xdr:rowOff>
    </xdr:to>
    <xdr:graphicFrame macro="">
      <xdr:nvGraphicFramePr>
        <xdr:cNvPr id="15" name="Chart 1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2</xdr:col>
      <xdr:colOff>211071</xdr:colOff>
      <xdr:row>2</xdr:row>
      <xdr:rowOff>177165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49" y="19050"/>
          <a:ext cx="2089402" cy="523875"/>
        </a:xfrm>
        <a:prstGeom prst="rect">
          <a:avLst/>
        </a:prstGeom>
      </xdr:spPr>
    </xdr:pic>
    <xdr:clientData/>
  </xdr:twoCellAnchor>
  <xdr:twoCellAnchor editAs="oneCell">
    <xdr:from>
      <xdr:col>5</xdr:col>
      <xdr:colOff>0</xdr:colOff>
      <xdr:row>0</xdr:row>
      <xdr:rowOff>0</xdr:rowOff>
    </xdr:from>
    <xdr:to>
      <xdr:col>14</xdr:col>
      <xdr:colOff>320040</xdr:colOff>
      <xdr:row>3</xdr:row>
      <xdr:rowOff>22859</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948940" y="0"/>
          <a:ext cx="4518660" cy="6553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19049</xdr:colOff>
      <xdr:row>0</xdr:row>
      <xdr:rowOff>19050</xdr:rowOff>
    </xdr:from>
    <xdr:to>
      <xdr:col>2</xdr:col>
      <xdr:colOff>73911</xdr:colOff>
      <xdr:row>2</xdr:row>
      <xdr:rowOff>123825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49" y="19050"/>
          <a:ext cx="2083687" cy="533400"/>
        </a:xfrm>
        <a:prstGeom prst="rect">
          <a:avLst/>
        </a:prstGeom>
      </xdr:spPr>
    </xdr:pic>
    <xdr:clientData/>
  </xdr:twoCellAnchor>
  <xdr:twoCellAnchor editAs="oneCell">
    <xdr:from>
      <xdr:col>3</xdr:col>
      <xdr:colOff>419100</xdr:colOff>
      <xdr:row>0</xdr:row>
      <xdr:rowOff>0</xdr:rowOff>
    </xdr:from>
    <xdr:to>
      <xdr:col>13</xdr:col>
      <xdr:colOff>511246</xdr:colOff>
      <xdr:row>2</xdr:row>
      <xdr:rowOff>152399</xdr:rowOff>
    </xdr:to>
    <xdr:pic>
      <xdr:nvPicPr>
        <xdr:cNvPr id="4" name="Picture 3" descr="LH_Ribbons.png"/>
        <xdr:cNvPicPr>
          <a:picLocks noChangeAspect="1"/>
        </xdr:cNvPicPr>
      </xdr:nvPicPr>
      <xdr:blipFill>
        <a:blip xmlns:r="http://schemas.openxmlformats.org/officeDocument/2006/relationships" r:embed="rId2" cstate="print"/>
        <a:stretch>
          <a:fillRect/>
        </a:stretch>
      </xdr:blipFill>
      <xdr:spPr>
        <a:xfrm>
          <a:off x="2447925" y="0"/>
          <a:ext cx="4702246" cy="581024"/>
        </a:xfrm>
        <a:prstGeom prst="rect">
          <a:avLst/>
        </a:prstGeom>
      </xdr:spPr>
    </xdr:pic>
    <xdr:clientData/>
  </xdr:twoCellAnchor>
  <xdr:twoCellAnchor editAs="oneCell">
    <xdr:from>
      <xdr:col>12</xdr:col>
      <xdr:colOff>57151</xdr:colOff>
      <xdr:row>44</xdr:row>
      <xdr:rowOff>85725</xdr:rowOff>
    </xdr:from>
    <xdr:to>
      <xdr:col>12</xdr:col>
      <xdr:colOff>474440</xdr:colOff>
      <xdr:row>46</xdr:row>
      <xdr:rowOff>148768</xdr:rowOff>
    </xdr:to>
    <xdr:pic>
      <xdr:nvPicPr>
        <xdr:cNvPr id="5" name="Picture 4" descr="TECS-Eagle.png"/>
        <xdr:cNvPicPr>
          <a:picLocks noChangeAspect="1"/>
        </xdr:cNvPicPr>
      </xdr:nvPicPr>
      <xdr:blipFill>
        <a:blip xmlns:r="http://schemas.openxmlformats.org/officeDocument/2006/relationships" r:embed="rId3" cstate="print"/>
        <a:stretch>
          <a:fillRect/>
        </a:stretch>
      </xdr:blipFill>
      <xdr:spPr>
        <a:xfrm>
          <a:off x="6143626" y="9172575"/>
          <a:ext cx="417289" cy="5392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76200</xdr:colOff>
      <xdr:row>2</xdr:row>
      <xdr:rowOff>143461</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85975" cy="533986"/>
        </a:xfrm>
        <a:prstGeom prst="rect">
          <a:avLst/>
        </a:prstGeom>
      </xdr:spPr>
    </xdr:pic>
    <xdr:clientData/>
  </xdr:twoCellAnchor>
  <xdr:twoCellAnchor editAs="oneCell">
    <xdr:from>
      <xdr:col>3</xdr:col>
      <xdr:colOff>419100</xdr:colOff>
      <xdr:row>0</xdr:row>
      <xdr:rowOff>0</xdr:rowOff>
    </xdr:from>
    <xdr:to>
      <xdr:col>13</xdr:col>
      <xdr:colOff>511246</xdr:colOff>
      <xdr:row>2</xdr:row>
      <xdr:rowOff>171450</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447925" y="0"/>
          <a:ext cx="4702246" cy="581025"/>
        </a:xfrm>
        <a:prstGeom prst="rect">
          <a:avLst/>
        </a:prstGeom>
      </xdr:spPr>
    </xdr:pic>
    <xdr:clientData/>
  </xdr:twoCellAnchor>
  <xdr:twoCellAnchor editAs="oneCell">
    <xdr:from>
      <xdr:col>12</xdr:col>
      <xdr:colOff>57151</xdr:colOff>
      <xdr:row>44</xdr:row>
      <xdr:rowOff>85725</xdr:rowOff>
    </xdr:from>
    <xdr:to>
      <xdr:col>12</xdr:col>
      <xdr:colOff>474440</xdr:colOff>
      <xdr:row>46</xdr:row>
      <xdr:rowOff>167818</xdr:rowOff>
    </xdr:to>
    <xdr:pic>
      <xdr:nvPicPr>
        <xdr:cNvPr id="5" name="Picture 4" descr="TECS-Eagle.png"/>
        <xdr:cNvPicPr>
          <a:picLocks noChangeAspect="1"/>
        </xdr:cNvPicPr>
      </xdr:nvPicPr>
      <xdr:blipFill>
        <a:blip xmlns:r="http://schemas.openxmlformats.org/officeDocument/2006/relationships" r:embed="rId3" cstate="print"/>
        <a:stretch>
          <a:fillRect/>
        </a:stretch>
      </xdr:blipFill>
      <xdr:spPr>
        <a:xfrm>
          <a:off x="6143626" y="9172575"/>
          <a:ext cx="417289" cy="5392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232410</xdr:colOff>
      <xdr:row>2</xdr:row>
      <xdr:rowOff>85016</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34540" cy="515546"/>
        </a:xfrm>
        <a:prstGeom prst="rect">
          <a:avLst/>
        </a:prstGeom>
      </xdr:spPr>
    </xdr:pic>
    <xdr:clientData/>
  </xdr:twoCellAnchor>
  <xdr:twoCellAnchor editAs="oneCell">
    <xdr:from>
      <xdr:col>3</xdr:col>
      <xdr:colOff>66675</xdr:colOff>
      <xdr:row>0</xdr:row>
      <xdr:rowOff>0</xdr:rowOff>
    </xdr:from>
    <xdr:to>
      <xdr:col>15</xdr:col>
      <xdr:colOff>0</xdr:colOff>
      <xdr:row>2</xdr:row>
      <xdr:rowOff>32384</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497455" y="0"/>
          <a:ext cx="4368165" cy="48196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1771650</xdr:colOff>
      <xdr:row>2</xdr:row>
      <xdr:rowOff>176456</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034540" cy="515546"/>
        </a:xfrm>
        <a:prstGeom prst="rect">
          <a:avLst/>
        </a:prstGeom>
      </xdr:spPr>
    </xdr:pic>
    <xdr:clientData/>
  </xdr:twoCellAnchor>
  <xdr:twoCellAnchor editAs="oneCell">
    <xdr:from>
      <xdr:col>3</xdr:col>
      <xdr:colOff>66675</xdr:colOff>
      <xdr:row>0</xdr:row>
      <xdr:rowOff>0</xdr:rowOff>
    </xdr:from>
    <xdr:to>
      <xdr:col>16</xdr:col>
      <xdr:colOff>31186</xdr:colOff>
      <xdr:row>2</xdr:row>
      <xdr:rowOff>123824</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3076575" y="0"/>
          <a:ext cx="4925131" cy="481964"/>
        </a:xfrm>
        <a:prstGeom prst="rect">
          <a:avLst/>
        </a:prstGeom>
      </xdr:spPr>
    </xdr:pic>
    <xdr:clientData/>
  </xdr:twoCellAnchor>
  <xdr:twoCellAnchor editAs="oneCell">
    <xdr:from>
      <xdr:col>6</xdr:col>
      <xdr:colOff>361950</xdr:colOff>
      <xdr:row>46</xdr:row>
      <xdr:rowOff>47625</xdr:rowOff>
    </xdr:from>
    <xdr:to>
      <xdr:col>7</xdr:col>
      <xdr:colOff>360139</xdr:colOff>
      <xdr:row>48</xdr:row>
      <xdr:rowOff>186868</xdr:rowOff>
    </xdr:to>
    <xdr:pic>
      <xdr:nvPicPr>
        <xdr:cNvPr id="4" name="Picture 3" descr="TECS-Eagle.png"/>
        <xdr:cNvPicPr>
          <a:picLocks noChangeAspect="1"/>
        </xdr:cNvPicPr>
      </xdr:nvPicPr>
      <xdr:blipFill>
        <a:blip xmlns:r="http://schemas.openxmlformats.org/officeDocument/2006/relationships" r:embed="rId3" cstate="print"/>
        <a:stretch>
          <a:fillRect/>
        </a:stretch>
      </xdr:blipFill>
      <xdr:spPr>
        <a:xfrm>
          <a:off x="4301490" y="9069705"/>
          <a:ext cx="417289" cy="55072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157485</xdr:colOff>
      <xdr:row>2</xdr:row>
      <xdr:rowOff>47625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497205"/>
        </a:xfrm>
        <a:prstGeom prst="rect">
          <a:avLst/>
        </a:prstGeom>
      </xdr:spPr>
    </xdr:pic>
    <xdr:clientData/>
  </xdr:twoCellAnchor>
  <xdr:twoCellAnchor editAs="oneCell">
    <xdr:from>
      <xdr:col>2</xdr:col>
      <xdr:colOff>3810</xdr:colOff>
      <xdr:row>0</xdr:row>
      <xdr:rowOff>15240</xdr:rowOff>
    </xdr:from>
    <xdr:to>
      <xdr:col>13</xdr:col>
      <xdr:colOff>0</xdr:colOff>
      <xdr:row>3</xdr:row>
      <xdr:rowOff>13547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824990" y="15240"/>
          <a:ext cx="4949190" cy="65362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19051</xdr:colOff>
      <xdr:row>0</xdr:row>
      <xdr:rowOff>19050</xdr:rowOff>
    </xdr:from>
    <xdr:to>
      <xdr:col>1</xdr:col>
      <xdr:colOff>1563376</xdr:colOff>
      <xdr:row>2</xdr:row>
      <xdr:rowOff>66675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1" y="19050"/>
          <a:ext cx="1934850" cy="495300"/>
        </a:xfrm>
        <a:prstGeom prst="rect">
          <a:avLst/>
        </a:prstGeom>
      </xdr:spPr>
    </xdr:pic>
    <xdr:clientData/>
  </xdr:twoCellAnchor>
  <xdr:twoCellAnchor editAs="oneCell">
    <xdr:from>
      <xdr:col>1</xdr:col>
      <xdr:colOff>1924050</xdr:colOff>
      <xdr:row>0</xdr:row>
      <xdr:rowOff>0</xdr:rowOff>
    </xdr:from>
    <xdr:to>
      <xdr:col>8</xdr:col>
      <xdr:colOff>47625</xdr:colOff>
      <xdr:row>2</xdr:row>
      <xdr:rowOff>211667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314575" y="0"/>
          <a:ext cx="4429125" cy="659342"/>
        </a:xfrm>
        <a:prstGeom prst="rect">
          <a:avLst/>
        </a:prstGeom>
      </xdr:spPr>
    </xdr:pic>
    <xdr:clientData/>
  </xdr:twoCellAnchor>
  <xdr:twoCellAnchor editAs="oneCell">
    <xdr:from>
      <xdr:col>7</xdr:col>
      <xdr:colOff>123825</xdr:colOff>
      <xdr:row>44</xdr:row>
      <xdr:rowOff>76200</xdr:rowOff>
    </xdr:from>
    <xdr:to>
      <xdr:col>7</xdr:col>
      <xdr:colOff>541114</xdr:colOff>
      <xdr:row>46</xdr:row>
      <xdr:rowOff>196393</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5172075" y="9105900"/>
          <a:ext cx="417289" cy="5964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260845</xdr:colOff>
      <xdr:row>2</xdr:row>
      <xdr:rowOff>114300</xdr:rowOff>
    </xdr:to>
    <xdr:pic>
      <xdr:nvPicPr>
        <xdr:cNvPr id="6" name="Picture 5" descr="TECS-Logo-4C.bmp"/>
        <xdr:cNvPicPr>
          <a:picLocks noChangeAspect="1"/>
        </xdr:cNvPicPr>
      </xdr:nvPicPr>
      <xdr:blipFill>
        <a:blip xmlns:r="http://schemas.openxmlformats.org/officeDocument/2006/relationships" r:embed="rId1" cstate="print"/>
        <a:stretch>
          <a:fillRect/>
        </a:stretch>
      </xdr:blipFill>
      <xdr:spPr>
        <a:xfrm>
          <a:off x="0" y="0"/>
          <a:ext cx="2232520" cy="571500"/>
        </a:xfrm>
        <a:prstGeom prst="rect">
          <a:avLst/>
        </a:prstGeom>
      </xdr:spPr>
    </xdr:pic>
    <xdr:clientData/>
  </xdr:twoCellAnchor>
  <xdr:twoCellAnchor editAs="oneCell">
    <xdr:from>
      <xdr:col>3</xdr:col>
      <xdr:colOff>438150</xdr:colOff>
      <xdr:row>0</xdr:row>
      <xdr:rowOff>0</xdr:rowOff>
    </xdr:from>
    <xdr:to>
      <xdr:col>13</xdr:col>
      <xdr:colOff>454096</xdr:colOff>
      <xdr:row>2</xdr:row>
      <xdr:rowOff>202142</xdr:rowOff>
    </xdr:to>
    <xdr:pic>
      <xdr:nvPicPr>
        <xdr:cNvPr id="7" name="Picture 6" descr="LH_Ribbons.png"/>
        <xdr:cNvPicPr>
          <a:picLocks noChangeAspect="1"/>
        </xdr:cNvPicPr>
      </xdr:nvPicPr>
      <xdr:blipFill>
        <a:blip xmlns:r="http://schemas.openxmlformats.org/officeDocument/2006/relationships" r:embed="rId2" cstate="print"/>
        <a:stretch>
          <a:fillRect/>
        </a:stretch>
      </xdr:blipFill>
      <xdr:spPr>
        <a:xfrm>
          <a:off x="2409825" y="0"/>
          <a:ext cx="4702246" cy="659342"/>
        </a:xfrm>
        <a:prstGeom prst="rect">
          <a:avLst/>
        </a:prstGeom>
      </xdr:spPr>
    </xdr:pic>
    <xdr:clientData/>
  </xdr:twoCellAnchor>
  <xdr:twoCellAnchor editAs="oneCell">
    <xdr:from>
      <xdr:col>12</xdr:col>
      <xdr:colOff>66677</xdr:colOff>
      <xdr:row>44</xdr:row>
      <xdr:rowOff>35451</xdr:rowOff>
    </xdr:from>
    <xdr:to>
      <xdr:col>12</xdr:col>
      <xdr:colOff>457201</xdr:colOff>
      <xdr:row>46</xdr:row>
      <xdr:rowOff>215443</xdr:rowOff>
    </xdr:to>
    <xdr:pic>
      <xdr:nvPicPr>
        <xdr:cNvPr id="5" name="Picture 4" descr="TECS-Eagle.png"/>
        <xdr:cNvPicPr>
          <a:picLocks noChangeAspect="1"/>
        </xdr:cNvPicPr>
      </xdr:nvPicPr>
      <xdr:blipFill>
        <a:blip xmlns:r="http://schemas.openxmlformats.org/officeDocument/2006/relationships" r:embed="rId3" cstate="print"/>
        <a:stretch>
          <a:fillRect/>
        </a:stretch>
      </xdr:blipFill>
      <xdr:spPr>
        <a:xfrm>
          <a:off x="6210302" y="9131826"/>
          <a:ext cx="390524" cy="65624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289420</xdr:colOff>
      <xdr:row>2</xdr:row>
      <xdr:rowOff>114300</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0" y="0"/>
          <a:ext cx="2232520" cy="571500"/>
        </a:xfrm>
        <a:prstGeom prst="rect">
          <a:avLst/>
        </a:prstGeom>
      </xdr:spPr>
    </xdr:pic>
    <xdr:clientData/>
  </xdr:twoCellAnchor>
  <xdr:twoCellAnchor editAs="oneCell">
    <xdr:from>
      <xdr:col>3</xdr:col>
      <xdr:colOff>447675</xdr:colOff>
      <xdr:row>0</xdr:row>
      <xdr:rowOff>0</xdr:rowOff>
    </xdr:from>
    <xdr:to>
      <xdr:col>13</xdr:col>
      <xdr:colOff>444571</xdr:colOff>
      <xdr:row>2</xdr:row>
      <xdr:rowOff>202142</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390775" y="0"/>
          <a:ext cx="4702246" cy="659342"/>
        </a:xfrm>
        <a:prstGeom prst="rect">
          <a:avLst/>
        </a:prstGeom>
      </xdr:spPr>
    </xdr:pic>
    <xdr:clientData/>
  </xdr:twoCellAnchor>
  <xdr:twoCellAnchor editAs="oneCell">
    <xdr:from>
      <xdr:col>12</xdr:col>
      <xdr:colOff>66675</xdr:colOff>
      <xdr:row>44</xdr:row>
      <xdr:rowOff>47625</xdr:rowOff>
    </xdr:from>
    <xdr:to>
      <xdr:col>12</xdr:col>
      <xdr:colOff>457199</xdr:colOff>
      <xdr:row>46</xdr:row>
      <xdr:rowOff>227617</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6191250" y="9144000"/>
          <a:ext cx="390524" cy="65624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413245</xdr:colOff>
      <xdr:row>2</xdr:row>
      <xdr:rowOff>142875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9050" y="19050"/>
          <a:ext cx="2232520" cy="571500"/>
        </a:xfrm>
        <a:prstGeom prst="rect">
          <a:avLst/>
        </a:prstGeom>
      </xdr:spPr>
    </xdr:pic>
    <xdr:clientData/>
  </xdr:twoCellAnchor>
  <xdr:twoCellAnchor editAs="oneCell">
    <xdr:from>
      <xdr:col>4</xdr:col>
      <xdr:colOff>38100</xdr:colOff>
      <xdr:row>0</xdr:row>
      <xdr:rowOff>0</xdr:rowOff>
    </xdr:from>
    <xdr:to>
      <xdr:col>11</xdr:col>
      <xdr:colOff>606496</xdr:colOff>
      <xdr:row>2</xdr:row>
      <xdr:rowOff>211667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543175" y="0"/>
          <a:ext cx="4702246" cy="659342"/>
        </a:xfrm>
        <a:prstGeom prst="rect">
          <a:avLst/>
        </a:prstGeom>
      </xdr:spPr>
    </xdr:pic>
    <xdr:clientData/>
  </xdr:twoCellAnchor>
  <xdr:twoCellAnchor editAs="oneCell">
    <xdr:from>
      <xdr:col>10</xdr:col>
      <xdr:colOff>152400</xdr:colOff>
      <xdr:row>44</xdr:row>
      <xdr:rowOff>28575</xdr:rowOff>
    </xdr:from>
    <xdr:to>
      <xdr:col>10</xdr:col>
      <xdr:colOff>390525</xdr:colOff>
      <xdr:row>45</xdr:row>
      <xdr:rowOff>209649</xdr:rowOff>
    </xdr:to>
    <xdr:pic>
      <xdr:nvPicPr>
        <xdr:cNvPr id="6" name="Picture 5" descr="TECS-Eagle.png"/>
        <xdr:cNvPicPr>
          <a:picLocks noChangeAspect="1"/>
        </xdr:cNvPicPr>
      </xdr:nvPicPr>
      <xdr:blipFill>
        <a:blip xmlns:r="http://schemas.openxmlformats.org/officeDocument/2006/relationships" r:embed="rId3" cstate="print"/>
        <a:stretch>
          <a:fillRect/>
        </a:stretch>
      </xdr:blipFill>
      <xdr:spPr>
        <a:xfrm>
          <a:off x="6057900" y="9410700"/>
          <a:ext cx="238125" cy="4001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14084" cy="625330"/>
        </a:xfrm>
        <a:prstGeom prst="rect">
          <a:avLst/>
        </a:prstGeom>
      </xdr:spPr>
    </xdr:pic>
    <xdr:clientData/>
  </xdr:twoCellAnchor>
  <xdr:twoCellAnchor>
    <xdr:from>
      <xdr:col>9</xdr:col>
      <xdr:colOff>31748</xdr:colOff>
      <xdr:row>9</xdr:row>
      <xdr:rowOff>10585</xdr:rowOff>
    </xdr:from>
    <xdr:to>
      <xdr:col>16</xdr:col>
      <xdr:colOff>349249</xdr:colOff>
      <xdr:row>17</xdr:row>
      <xdr:rowOff>116418</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9" name="Picture 8" descr="LH_Ribbons.png"/>
        <xdr:cNvPicPr>
          <a:picLocks noChangeAspect="1"/>
        </xdr:cNvPicPr>
      </xdr:nvPicPr>
      <xdr:blipFill>
        <a:blip xmlns:r="http://schemas.openxmlformats.org/officeDocument/2006/relationships" r:embed="rId3" cstate="print"/>
        <a:stretch>
          <a:fillRect/>
        </a:stretch>
      </xdr:blipFill>
      <xdr:spPr>
        <a:xfrm>
          <a:off x="2931585" y="1"/>
          <a:ext cx="6561651" cy="730250"/>
        </a:xfrm>
        <a:prstGeom prst="rect">
          <a:avLst/>
        </a:prstGeom>
      </xdr:spPr>
    </xdr:pic>
    <xdr:clientData/>
  </xdr:twoCellAnchor>
  <xdr:twoCellAnchor>
    <xdr:from>
      <xdr:col>0</xdr:col>
      <xdr:colOff>31749</xdr:colOff>
      <xdr:row>9</xdr:row>
      <xdr:rowOff>21167</xdr:rowOff>
    </xdr:from>
    <xdr:to>
      <xdr:col>7</xdr:col>
      <xdr:colOff>349250</xdr:colOff>
      <xdr:row>17</xdr:row>
      <xdr:rowOff>116417</xdr:rowOff>
    </xdr:to>
    <xdr:graphicFrame macro="">
      <xdr:nvGraphicFramePr>
        <xdr:cNvPr id="24" name="Chart 2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31750</xdr:colOff>
      <xdr:row>22</xdr:row>
      <xdr:rowOff>21166</xdr:rowOff>
    </xdr:from>
    <xdr:to>
      <xdr:col>25</xdr:col>
      <xdr:colOff>338667</xdr:colOff>
      <xdr:row>30</xdr:row>
      <xdr:rowOff>127000</xdr:rowOff>
    </xdr:to>
    <xdr:graphicFrame macro="">
      <xdr:nvGraphicFramePr>
        <xdr:cNvPr id="26" name="Chart 2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31751</xdr:colOff>
      <xdr:row>35</xdr:row>
      <xdr:rowOff>21167</xdr:rowOff>
    </xdr:from>
    <xdr:to>
      <xdr:col>7</xdr:col>
      <xdr:colOff>349252</xdr:colOff>
      <xdr:row>43</xdr:row>
      <xdr:rowOff>149225</xdr:rowOff>
    </xdr:to>
    <xdr:graphicFrame macro="">
      <xdr:nvGraphicFramePr>
        <xdr:cNvPr id="27" name="Chart 2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31752</xdr:colOff>
      <xdr:row>35</xdr:row>
      <xdr:rowOff>10583</xdr:rowOff>
    </xdr:from>
    <xdr:to>
      <xdr:col>16</xdr:col>
      <xdr:colOff>328085</xdr:colOff>
      <xdr:row>43</xdr:row>
      <xdr:rowOff>105833</xdr:rowOff>
    </xdr:to>
    <xdr:graphicFrame macro="">
      <xdr:nvGraphicFramePr>
        <xdr:cNvPr id="28" name="Chart 2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35984</xdr:colOff>
      <xdr:row>22</xdr:row>
      <xdr:rowOff>27518</xdr:rowOff>
    </xdr:from>
    <xdr:to>
      <xdr:col>7</xdr:col>
      <xdr:colOff>342901</xdr:colOff>
      <xdr:row>31</xdr:row>
      <xdr:rowOff>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55033</xdr:colOff>
      <xdr:row>22</xdr:row>
      <xdr:rowOff>10585</xdr:rowOff>
    </xdr:from>
    <xdr:to>
      <xdr:col>16</xdr:col>
      <xdr:colOff>361950</xdr:colOff>
      <xdr:row>30</xdr:row>
      <xdr:rowOff>127001</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21166</xdr:colOff>
      <xdr:row>9</xdr:row>
      <xdr:rowOff>10585</xdr:rowOff>
    </xdr:from>
    <xdr:to>
      <xdr:col>25</xdr:col>
      <xdr:colOff>328083</xdr:colOff>
      <xdr:row>17</xdr:row>
      <xdr:rowOff>127001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21167</xdr:colOff>
      <xdr:row>35</xdr:row>
      <xdr:rowOff>19052</xdr:rowOff>
    </xdr:from>
    <xdr:to>
      <xdr:col>25</xdr:col>
      <xdr:colOff>328084</xdr:colOff>
      <xdr:row>43</xdr:row>
      <xdr:rowOff>135468</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42331</xdr:colOff>
      <xdr:row>9</xdr:row>
      <xdr:rowOff>21167</xdr:rowOff>
    </xdr:from>
    <xdr:to>
      <xdr:col>16</xdr:col>
      <xdr:colOff>317500</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31750</xdr:colOff>
      <xdr:row>9</xdr:row>
      <xdr:rowOff>21167</xdr:rowOff>
    </xdr:from>
    <xdr:to>
      <xdr:col>7</xdr:col>
      <xdr:colOff>349251</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21167</xdr:colOff>
      <xdr:row>22</xdr:row>
      <xdr:rowOff>31750</xdr:rowOff>
    </xdr:from>
    <xdr:to>
      <xdr:col>25</xdr:col>
      <xdr:colOff>338668</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31750</xdr:colOff>
      <xdr:row>35</xdr:row>
      <xdr:rowOff>21165</xdr:rowOff>
    </xdr:from>
    <xdr:to>
      <xdr:col>7</xdr:col>
      <xdr:colOff>349251</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52920</xdr:colOff>
      <xdr:row>35</xdr:row>
      <xdr:rowOff>21167</xdr:rowOff>
    </xdr:from>
    <xdr:to>
      <xdr:col>16</xdr:col>
      <xdr:colOff>349253</xdr:colOff>
      <xdr:row>43</xdr:row>
      <xdr:rowOff>116417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42333</xdr:colOff>
      <xdr:row>22</xdr:row>
      <xdr:rowOff>10583</xdr:rowOff>
    </xdr:from>
    <xdr:to>
      <xdr:col>7</xdr:col>
      <xdr:colOff>338667</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27518</xdr:colOff>
      <xdr:row>22</xdr:row>
      <xdr:rowOff>21168</xdr:rowOff>
    </xdr:from>
    <xdr:to>
      <xdr:col>16</xdr:col>
      <xdr:colOff>334435</xdr:colOff>
      <xdr:row>30</xdr:row>
      <xdr:rowOff>116416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6353</xdr:rowOff>
    </xdr:from>
    <xdr:to>
      <xdr:col>25</xdr:col>
      <xdr:colOff>321735</xdr:colOff>
      <xdr:row>17</xdr:row>
      <xdr:rowOff>101601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4234</xdr:colOff>
      <xdr:row>35</xdr:row>
      <xdr:rowOff>10587</xdr:rowOff>
    </xdr:from>
    <xdr:to>
      <xdr:col>25</xdr:col>
      <xdr:colOff>311151</xdr:colOff>
      <xdr:row>43</xdr:row>
      <xdr:rowOff>127003</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21164</xdr:colOff>
      <xdr:row>9</xdr:row>
      <xdr:rowOff>21167</xdr:rowOff>
    </xdr:from>
    <xdr:to>
      <xdr:col>16</xdr:col>
      <xdr:colOff>338665</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31750</xdr:colOff>
      <xdr:row>9</xdr:row>
      <xdr:rowOff>21167</xdr:rowOff>
    </xdr:from>
    <xdr:to>
      <xdr:col>7</xdr:col>
      <xdr:colOff>349251</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31751</xdr:colOff>
      <xdr:row>22</xdr:row>
      <xdr:rowOff>31750</xdr:rowOff>
    </xdr:from>
    <xdr:to>
      <xdr:col>25</xdr:col>
      <xdr:colOff>349252</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21167</xdr:colOff>
      <xdr:row>35</xdr:row>
      <xdr:rowOff>21165</xdr:rowOff>
    </xdr:from>
    <xdr:to>
      <xdr:col>7</xdr:col>
      <xdr:colOff>338668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105833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31751</xdr:colOff>
      <xdr:row>22</xdr:row>
      <xdr:rowOff>21166</xdr:rowOff>
    </xdr:from>
    <xdr:to>
      <xdr:col>7</xdr:col>
      <xdr:colOff>317501</xdr:colOff>
      <xdr:row>30</xdr:row>
      <xdr:rowOff>137583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29634</xdr:colOff>
      <xdr:row>22</xdr:row>
      <xdr:rowOff>23285</xdr:rowOff>
    </xdr:from>
    <xdr:to>
      <xdr:col>16</xdr:col>
      <xdr:colOff>336551</xdr:colOff>
      <xdr:row>30</xdr:row>
      <xdr:rowOff>129117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21169</xdr:colOff>
      <xdr:row>9</xdr:row>
      <xdr:rowOff>4234</xdr:rowOff>
    </xdr:from>
    <xdr:to>
      <xdr:col>25</xdr:col>
      <xdr:colOff>328086</xdr:colOff>
      <xdr:row>17</xdr:row>
      <xdr:rowOff>110066</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29634</xdr:colOff>
      <xdr:row>35</xdr:row>
      <xdr:rowOff>10586</xdr:rowOff>
    </xdr:from>
    <xdr:to>
      <xdr:col>25</xdr:col>
      <xdr:colOff>336551</xdr:colOff>
      <xdr:row>43</xdr:row>
      <xdr:rowOff>127002</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31750</xdr:rowOff>
    </xdr:from>
    <xdr:to>
      <xdr:col>16</xdr:col>
      <xdr:colOff>349249</xdr:colOff>
      <xdr:row>17</xdr:row>
      <xdr:rowOff>105834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31749</xdr:colOff>
      <xdr:row>9</xdr:row>
      <xdr:rowOff>31750</xdr:rowOff>
    </xdr:from>
    <xdr:to>
      <xdr:col>7</xdr:col>
      <xdr:colOff>349250</xdr:colOff>
      <xdr:row>17</xdr:row>
      <xdr:rowOff>95250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359835</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21167</xdr:colOff>
      <xdr:row>35</xdr:row>
      <xdr:rowOff>31748</xdr:rowOff>
    </xdr:from>
    <xdr:to>
      <xdr:col>7</xdr:col>
      <xdr:colOff>338668</xdr:colOff>
      <xdr:row>43</xdr:row>
      <xdr:rowOff>128055</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74083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21167</xdr:colOff>
      <xdr:row>22</xdr:row>
      <xdr:rowOff>21165</xdr:rowOff>
    </xdr:from>
    <xdr:to>
      <xdr:col>7</xdr:col>
      <xdr:colOff>328084</xdr:colOff>
      <xdr:row>30</xdr:row>
      <xdr:rowOff>105832</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23284</xdr:colOff>
      <xdr:row>22</xdr:row>
      <xdr:rowOff>35984</xdr:rowOff>
    </xdr:from>
    <xdr:to>
      <xdr:col>16</xdr:col>
      <xdr:colOff>330201</xdr:colOff>
      <xdr:row>30</xdr:row>
      <xdr:rowOff>141816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21167</xdr:colOff>
      <xdr:row>9</xdr:row>
      <xdr:rowOff>4234</xdr:rowOff>
    </xdr:from>
    <xdr:to>
      <xdr:col>25</xdr:col>
      <xdr:colOff>328084</xdr:colOff>
      <xdr:row>17</xdr:row>
      <xdr:rowOff>110066</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25401</xdr:colOff>
      <xdr:row>35</xdr:row>
      <xdr:rowOff>16933</xdr:rowOff>
    </xdr:from>
    <xdr:to>
      <xdr:col>25</xdr:col>
      <xdr:colOff>332318</xdr:colOff>
      <xdr:row>43</xdr:row>
      <xdr:rowOff>133349</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21166</xdr:colOff>
      <xdr:row>9</xdr:row>
      <xdr:rowOff>21168</xdr:rowOff>
    </xdr:from>
    <xdr:to>
      <xdr:col>16</xdr:col>
      <xdr:colOff>338667</xdr:colOff>
      <xdr:row>17</xdr:row>
      <xdr:rowOff>127001</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31749</xdr:colOff>
      <xdr:row>9</xdr:row>
      <xdr:rowOff>21167</xdr:rowOff>
    </xdr:from>
    <xdr:to>
      <xdr:col>7</xdr:col>
      <xdr:colOff>349250</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21168</xdr:colOff>
      <xdr:row>22</xdr:row>
      <xdr:rowOff>21167</xdr:rowOff>
    </xdr:from>
    <xdr:to>
      <xdr:col>25</xdr:col>
      <xdr:colOff>338669</xdr:colOff>
      <xdr:row>30</xdr:row>
      <xdr:rowOff>116417</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21167</xdr:colOff>
      <xdr:row>35</xdr:row>
      <xdr:rowOff>10581</xdr:rowOff>
    </xdr:from>
    <xdr:to>
      <xdr:col>7</xdr:col>
      <xdr:colOff>338668</xdr:colOff>
      <xdr:row>43</xdr:row>
      <xdr:rowOff>106888</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63500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31751</xdr:colOff>
      <xdr:row>22</xdr:row>
      <xdr:rowOff>31748</xdr:rowOff>
    </xdr:from>
    <xdr:to>
      <xdr:col>7</xdr:col>
      <xdr:colOff>349251</xdr:colOff>
      <xdr:row>30</xdr:row>
      <xdr:rowOff>148165</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23285</xdr:colOff>
      <xdr:row>22</xdr:row>
      <xdr:rowOff>23285</xdr:rowOff>
    </xdr:from>
    <xdr:to>
      <xdr:col>16</xdr:col>
      <xdr:colOff>330202</xdr:colOff>
      <xdr:row>30</xdr:row>
      <xdr:rowOff>129117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31752</xdr:colOff>
      <xdr:row>9</xdr:row>
      <xdr:rowOff>10585</xdr:rowOff>
    </xdr:from>
    <xdr:to>
      <xdr:col>25</xdr:col>
      <xdr:colOff>338669</xdr:colOff>
      <xdr:row>17</xdr:row>
      <xdr:rowOff>116417</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31751</xdr:rowOff>
    </xdr:from>
    <xdr:to>
      <xdr:col>16</xdr:col>
      <xdr:colOff>349249</xdr:colOff>
      <xdr:row>17</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21166</xdr:colOff>
      <xdr:row>9</xdr:row>
      <xdr:rowOff>31751</xdr:rowOff>
    </xdr:from>
    <xdr:to>
      <xdr:col>7</xdr:col>
      <xdr:colOff>338667</xdr:colOff>
      <xdr:row>17</xdr:row>
      <xdr:rowOff>84667</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21167</xdr:colOff>
      <xdr:row>22</xdr:row>
      <xdr:rowOff>21166</xdr:rowOff>
    </xdr:from>
    <xdr:to>
      <xdr:col>25</xdr:col>
      <xdr:colOff>338668</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31751</xdr:colOff>
      <xdr:row>35</xdr:row>
      <xdr:rowOff>31749</xdr:rowOff>
    </xdr:from>
    <xdr:to>
      <xdr:col>7</xdr:col>
      <xdr:colOff>349252</xdr:colOff>
      <xdr:row>43</xdr:row>
      <xdr:rowOff>128056</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84667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31750</xdr:colOff>
      <xdr:row>22</xdr:row>
      <xdr:rowOff>31748</xdr:rowOff>
    </xdr:from>
    <xdr:to>
      <xdr:col>7</xdr:col>
      <xdr:colOff>338666</xdr:colOff>
      <xdr:row>30</xdr:row>
      <xdr:rowOff>105833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16933</xdr:colOff>
      <xdr:row>22</xdr:row>
      <xdr:rowOff>10585</xdr:rowOff>
    </xdr:from>
    <xdr:to>
      <xdr:col>16</xdr:col>
      <xdr:colOff>323850</xdr:colOff>
      <xdr:row>30</xdr:row>
      <xdr:rowOff>116417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6349</xdr:colOff>
      <xdr:row>9</xdr:row>
      <xdr:rowOff>14817</xdr:rowOff>
    </xdr:from>
    <xdr:to>
      <xdr:col>25</xdr:col>
      <xdr:colOff>313266</xdr:colOff>
      <xdr:row>17</xdr:row>
      <xdr:rowOff>120649</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31750</xdr:rowOff>
    </xdr:from>
    <xdr:to>
      <xdr:col>16</xdr:col>
      <xdr:colOff>349249</xdr:colOff>
      <xdr:row>17</xdr:row>
      <xdr:rowOff>95250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21166</xdr:colOff>
      <xdr:row>9</xdr:row>
      <xdr:rowOff>21167</xdr:rowOff>
    </xdr:from>
    <xdr:to>
      <xdr:col>7</xdr:col>
      <xdr:colOff>338667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21166</xdr:colOff>
      <xdr:row>22</xdr:row>
      <xdr:rowOff>31750</xdr:rowOff>
    </xdr:from>
    <xdr:to>
      <xdr:col>25</xdr:col>
      <xdr:colOff>338667</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21168</xdr:colOff>
      <xdr:row>35</xdr:row>
      <xdr:rowOff>10582</xdr:rowOff>
    </xdr:from>
    <xdr:to>
      <xdr:col>7</xdr:col>
      <xdr:colOff>338669</xdr:colOff>
      <xdr:row>43</xdr:row>
      <xdr:rowOff>106889</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94904</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52916</xdr:colOff>
      <xdr:row>22</xdr:row>
      <xdr:rowOff>21164</xdr:rowOff>
    </xdr:from>
    <xdr:to>
      <xdr:col>7</xdr:col>
      <xdr:colOff>370416</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29633</xdr:colOff>
      <xdr:row>22</xdr:row>
      <xdr:rowOff>48684</xdr:rowOff>
    </xdr:from>
    <xdr:to>
      <xdr:col>16</xdr:col>
      <xdr:colOff>336550</xdr:colOff>
      <xdr:row>31</xdr:row>
      <xdr:rowOff>10583</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14815</xdr:colOff>
      <xdr:row>9</xdr:row>
      <xdr:rowOff>12701</xdr:rowOff>
    </xdr:from>
    <xdr:to>
      <xdr:col>25</xdr:col>
      <xdr:colOff>321732</xdr:colOff>
      <xdr:row>17</xdr:row>
      <xdr:rowOff>109008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21165</xdr:colOff>
      <xdr:row>9</xdr:row>
      <xdr:rowOff>21166</xdr:rowOff>
    </xdr:from>
    <xdr:to>
      <xdr:col>16</xdr:col>
      <xdr:colOff>338666</xdr:colOff>
      <xdr:row>17</xdr:row>
      <xdr:rowOff>126999</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31750</xdr:colOff>
      <xdr:row>9</xdr:row>
      <xdr:rowOff>31751</xdr:rowOff>
    </xdr:from>
    <xdr:to>
      <xdr:col>7</xdr:col>
      <xdr:colOff>349251</xdr:colOff>
      <xdr:row>17</xdr:row>
      <xdr:rowOff>84668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31750</xdr:colOff>
      <xdr:row>22</xdr:row>
      <xdr:rowOff>31750</xdr:rowOff>
    </xdr:from>
    <xdr:to>
      <xdr:col>25</xdr:col>
      <xdr:colOff>349251</xdr:colOff>
      <xdr:row>30</xdr:row>
      <xdr:rowOff>127000</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31750</xdr:colOff>
      <xdr:row>35</xdr:row>
      <xdr:rowOff>31749</xdr:rowOff>
    </xdr:from>
    <xdr:to>
      <xdr:col>7</xdr:col>
      <xdr:colOff>349251</xdr:colOff>
      <xdr:row>43</xdr:row>
      <xdr:rowOff>128056</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83211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31750</xdr:colOff>
      <xdr:row>22</xdr:row>
      <xdr:rowOff>31747</xdr:rowOff>
    </xdr:from>
    <xdr:to>
      <xdr:col>7</xdr:col>
      <xdr:colOff>349250</xdr:colOff>
      <xdr:row>30</xdr:row>
      <xdr:rowOff>137582</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44450</xdr:colOff>
      <xdr:row>22</xdr:row>
      <xdr:rowOff>27517</xdr:rowOff>
    </xdr:from>
    <xdr:to>
      <xdr:col>16</xdr:col>
      <xdr:colOff>351367</xdr:colOff>
      <xdr:row>30</xdr:row>
      <xdr:rowOff>133349</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4234</xdr:rowOff>
    </xdr:from>
    <xdr:to>
      <xdr:col>25</xdr:col>
      <xdr:colOff>321735</xdr:colOff>
      <xdr:row>17</xdr:row>
      <xdr:rowOff>110066</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21165</xdr:colOff>
      <xdr:row>9</xdr:row>
      <xdr:rowOff>31751</xdr:rowOff>
    </xdr:from>
    <xdr:to>
      <xdr:col>16</xdr:col>
      <xdr:colOff>338666</xdr:colOff>
      <xdr:row>17</xdr:row>
      <xdr:rowOff>95933</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21167</xdr:colOff>
      <xdr:row>9</xdr:row>
      <xdr:rowOff>31751</xdr:rowOff>
    </xdr:from>
    <xdr:to>
      <xdr:col>7</xdr:col>
      <xdr:colOff>338668</xdr:colOff>
      <xdr:row>17</xdr:row>
      <xdr:rowOff>96958</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95591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31751</xdr:colOff>
      <xdr:row>22</xdr:row>
      <xdr:rowOff>31749</xdr:rowOff>
    </xdr:from>
    <xdr:to>
      <xdr:col>7</xdr:col>
      <xdr:colOff>349251</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33868</xdr:colOff>
      <xdr:row>22</xdr:row>
      <xdr:rowOff>23285</xdr:rowOff>
    </xdr:from>
    <xdr:to>
      <xdr:col>16</xdr:col>
      <xdr:colOff>340785</xdr:colOff>
      <xdr:row>30</xdr:row>
      <xdr:rowOff>129117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4235</xdr:colOff>
      <xdr:row>9</xdr:row>
      <xdr:rowOff>4236</xdr:rowOff>
    </xdr:from>
    <xdr:to>
      <xdr:col>25</xdr:col>
      <xdr:colOff>311152</xdr:colOff>
      <xdr:row>17</xdr:row>
      <xdr:rowOff>110068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21166</xdr:colOff>
      <xdr:row>9</xdr:row>
      <xdr:rowOff>21168</xdr:rowOff>
    </xdr:from>
    <xdr:to>
      <xdr:col>7</xdr:col>
      <xdr:colOff>338667</xdr:colOff>
      <xdr:row>17</xdr:row>
      <xdr:rowOff>128060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21168</xdr:rowOff>
    </xdr:from>
    <xdr:to>
      <xdr:col>16</xdr:col>
      <xdr:colOff>328086</xdr:colOff>
      <xdr:row>43</xdr:row>
      <xdr:rowOff>82643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21169</xdr:colOff>
      <xdr:row>22</xdr:row>
      <xdr:rowOff>10583</xdr:rowOff>
    </xdr:from>
    <xdr:to>
      <xdr:col>7</xdr:col>
      <xdr:colOff>338669</xdr:colOff>
      <xdr:row>30</xdr:row>
      <xdr:rowOff>127001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40219</xdr:colOff>
      <xdr:row>22</xdr:row>
      <xdr:rowOff>21170</xdr:rowOff>
    </xdr:from>
    <xdr:to>
      <xdr:col>16</xdr:col>
      <xdr:colOff>347136</xdr:colOff>
      <xdr:row>30</xdr:row>
      <xdr:rowOff>127002</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16935</xdr:colOff>
      <xdr:row>9</xdr:row>
      <xdr:rowOff>12702</xdr:rowOff>
    </xdr:from>
    <xdr:to>
      <xdr:col>25</xdr:col>
      <xdr:colOff>323852</xdr:colOff>
      <xdr:row>17</xdr:row>
      <xdr:rowOff>118534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85093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31753</xdr:colOff>
      <xdr:row>22</xdr:row>
      <xdr:rowOff>21166</xdr:rowOff>
    </xdr:from>
    <xdr:to>
      <xdr:col>7</xdr:col>
      <xdr:colOff>338668</xdr:colOff>
      <xdr:row>30</xdr:row>
      <xdr:rowOff>95250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40217</xdr:colOff>
      <xdr:row>22</xdr:row>
      <xdr:rowOff>29636</xdr:rowOff>
    </xdr:from>
    <xdr:to>
      <xdr:col>16</xdr:col>
      <xdr:colOff>347134</xdr:colOff>
      <xdr:row>30</xdr:row>
      <xdr:rowOff>135468</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31751</xdr:colOff>
      <xdr:row>9</xdr:row>
      <xdr:rowOff>35987</xdr:rowOff>
    </xdr:from>
    <xdr:to>
      <xdr:col>25</xdr:col>
      <xdr:colOff>338668</xdr:colOff>
      <xdr:row>17</xdr:row>
      <xdr:rowOff>141819</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21168</xdr:rowOff>
    </xdr:from>
    <xdr:to>
      <xdr:col>16</xdr:col>
      <xdr:colOff>328086</xdr:colOff>
      <xdr:row>43</xdr:row>
      <xdr:rowOff>82643</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21169</xdr:colOff>
      <xdr:row>22</xdr:row>
      <xdr:rowOff>10582</xdr:rowOff>
    </xdr:from>
    <xdr:to>
      <xdr:col>7</xdr:col>
      <xdr:colOff>338667</xdr:colOff>
      <xdr:row>30</xdr:row>
      <xdr:rowOff>126999</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57150</xdr:colOff>
      <xdr:row>22</xdr:row>
      <xdr:rowOff>27520</xdr:rowOff>
    </xdr:from>
    <xdr:to>
      <xdr:col>16</xdr:col>
      <xdr:colOff>364067</xdr:colOff>
      <xdr:row>30</xdr:row>
      <xdr:rowOff>133352</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12702</xdr:colOff>
      <xdr:row>9</xdr:row>
      <xdr:rowOff>12703</xdr:rowOff>
    </xdr:from>
    <xdr:to>
      <xdr:col>25</xdr:col>
      <xdr:colOff>319619</xdr:colOff>
      <xdr:row>17</xdr:row>
      <xdr:rowOff>118535</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359834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73600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31754</xdr:colOff>
      <xdr:row>22</xdr:row>
      <xdr:rowOff>10583</xdr:rowOff>
    </xdr:from>
    <xdr:to>
      <xdr:col>7</xdr:col>
      <xdr:colOff>328085</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25402</xdr:colOff>
      <xdr:row>22</xdr:row>
      <xdr:rowOff>19052</xdr:rowOff>
    </xdr:from>
    <xdr:to>
      <xdr:col>16</xdr:col>
      <xdr:colOff>332319</xdr:colOff>
      <xdr:row>30</xdr:row>
      <xdr:rowOff>124884</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23285</xdr:colOff>
      <xdr:row>9</xdr:row>
      <xdr:rowOff>29636</xdr:rowOff>
    </xdr:from>
    <xdr:to>
      <xdr:col>25</xdr:col>
      <xdr:colOff>330202</xdr:colOff>
      <xdr:row>17</xdr:row>
      <xdr:rowOff>135468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21166</xdr:rowOff>
    </xdr:from>
    <xdr:to>
      <xdr:col>7</xdr:col>
      <xdr:colOff>338668</xdr:colOff>
      <xdr:row>30</xdr:row>
      <xdr:rowOff>105833</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52917</xdr:colOff>
      <xdr:row>22</xdr:row>
      <xdr:rowOff>21168</xdr:rowOff>
    </xdr:from>
    <xdr:to>
      <xdr:col>16</xdr:col>
      <xdr:colOff>359834</xdr:colOff>
      <xdr:row>30</xdr:row>
      <xdr:rowOff>127000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23284</xdr:colOff>
      <xdr:row>9</xdr:row>
      <xdr:rowOff>21168</xdr:rowOff>
    </xdr:from>
    <xdr:to>
      <xdr:col>25</xdr:col>
      <xdr:colOff>330201</xdr:colOff>
      <xdr:row>17</xdr:row>
      <xdr:rowOff>127000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10583</xdr:rowOff>
    </xdr:from>
    <xdr:to>
      <xdr:col>7</xdr:col>
      <xdr:colOff>338669</xdr:colOff>
      <xdr:row>30</xdr:row>
      <xdr:rowOff>105832</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42334</xdr:colOff>
      <xdr:row>22</xdr:row>
      <xdr:rowOff>31751</xdr:rowOff>
    </xdr:from>
    <xdr:to>
      <xdr:col>16</xdr:col>
      <xdr:colOff>349251</xdr:colOff>
      <xdr:row>30</xdr:row>
      <xdr:rowOff>137583</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8467</xdr:colOff>
      <xdr:row>9</xdr:row>
      <xdr:rowOff>6352</xdr:rowOff>
    </xdr:from>
    <xdr:to>
      <xdr:col>25</xdr:col>
      <xdr:colOff>315384</xdr:colOff>
      <xdr:row>17</xdr:row>
      <xdr:rowOff>112184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21168</xdr:rowOff>
    </xdr:from>
    <xdr:to>
      <xdr:col>7</xdr:col>
      <xdr:colOff>338668</xdr:colOff>
      <xdr:row>30</xdr:row>
      <xdr:rowOff>127000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42333</xdr:colOff>
      <xdr:row>22</xdr:row>
      <xdr:rowOff>21168</xdr:rowOff>
    </xdr:from>
    <xdr:to>
      <xdr:col>16</xdr:col>
      <xdr:colOff>349250</xdr:colOff>
      <xdr:row>30</xdr:row>
      <xdr:rowOff>127000</xdr:rowOff>
    </xdr:to>
    <xdr:graphicFrame macro="">
      <xdr:nvGraphicFramePr>
        <xdr:cNvPr id="13" name="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23283</xdr:colOff>
      <xdr:row>9</xdr:row>
      <xdr:rowOff>21166</xdr:rowOff>
    </xdr:from>
    <xdr:to>
      <xdr:col>25</xdr:col>
      <xdr:colOff>330200</xdr:colOff>
      <xdr:row>17</xdr:row>
      <xdr:rowOff>126998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317500</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349250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317501</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31756</xdr:colOff>
      <xdr:row>22</xdr:row>
      <xdr:rowOff>10584</xdr:rowOff>
    </xdr:from>
    <xdr:to>
      <xdr:col>7</xdr:col>
      <xdr:colOff>349253</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31751</xdr:colOff>
      <xdr:row>22</xdr:row>
      <xdr:rowOff>10584</xdr:rowOff>
    </xdr:from>
    <xdr:to>
      <xdr:col>16</xdr:col>
      <xdr:colOff>338668</xdr:colOff>
      <xdr:row>30</xdr:row>
      <xdr:rowOff>116416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23284</xdr:colOff>
      <xdr:row>9</xdr:row>
      <xdr:rowOff>12702</xdr:rowOff>
    </xdr:from>
    <xdr:to>
      <xdr:col>25</xdr:col>
      <xdr:colOff>330201</xdr:colOff>
      <xdr:row>17</xdr:row>
      <xdr:rowOff>118534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296334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31755</xdr:colOff>
      <xdr:row>22</xdr:row>
      <xdr:rowOff>31751</xdr:rowOff>
    </xdr:from>
    <xdr:to>
      <xdr:col>7</xdr:col>
      <xdr:colOff>349252</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42334</xdr:colOff>
      <xdr:row>22</xdr:row>
      <xdr:rowOff>21168</xdr:rowOff>
    </xdr:from>
    <xdr:to>
      <xdr:col>16</xdr:col>
      <xdr:colOff>349251</xdr:colOff>
      <xdr:row>30</xdr:row>
      <xdr:rowOff>127000</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6349</xdr:colOff>
      <xdr:row>9</xdr:row>
      <xdr:rowOff>12701</xdr:rowOff>
    </xdr:from>
    <xdr:to>
      <xdr:col>25</xdr:col>
      <xdr:colOff>313266</xdr:colOff>
      <xdr:row>17</xdr:row>
      <xdr:rowOff>118533</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21166</xdr:rowOff>
    </xdr:from>
    <xdr:to>
      <xdr:col>7</xdr:col>
      <xdr:colOff>338669</xdr:colOff>
      <xdr:row>30</xdr:row>
      <xdr:rowOff>126999</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42335</xdr:colOff>
      <xdr:row>22</xdr:row>
      <xdr:rowOff>10586</xdr:rowOff>
    </xdr:from>
    <xdr:to>
      <xdr:col>16</xdr:col>
      <xdr:colOff>349252</xdr:colOff>
      <xdr:row>30</xdr:row>
      <xdr:rowOff>116418</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21170</xdr:rowOff>
    </xdr:from>
    <xdr:to>
      <xdr:col>25</xdr:col>
      <xdr:colOff>321735</xdr:colOff>
      <xdr:row>17</xdr:row>
      <xdr:rowOff>127002</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349249</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349250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21167</xdr:rowOff>
    </xdr:from>
    <xdr:to>
      <xdr:col>7</xdr:col>
      <xdr:colOff>338668</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21167</xdr:colOff>
      <xdr:row>22</xdr:row>
      <xdr:rowOff>21169</xdr:rowOff>
    </xdr:from>
    <xdr:to>
      <xdr:col>16</xdr:col>
      <xdr:colOff>328084</xdr:colOff>
      <xdr:row>30</xdr:row>
      <xdr:rowOff>127001</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12702</xdr:rowOff>
    </xdr:from>
    <xdr:to>
      <xdr:col>25</xdr:col>
      <xdr:colOff>321735</xdr:colOff>
      <xdr:row>17</xdr:row>
      <xdr:rowOff>118534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42335</xdr:colOff>
      <xdr:row>22</xdr:row>
      <xdr:rowOff>21166</xdr:rowOff>
    </xdr:from>
    <xdr:to>
      <xdr:col>25</xdr:col>
      <xdr:colOff>338668</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84086</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31751</xdr:rowOff>
    </xdr:from>
    <xdr:to>
      <xdr:col>7</xdr:col>
      <xdr:colOff>338669</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21167</xdr:colOff>
      <xdr:row>22</xdr:row>
      <xdr:rowOff>31753</xdr:rowOff>
    </xdr:from>
    <xdr:to>
      <xdr:col>16</xdr:col>
      <xdr:colOff>328084</xdr:colOff>
      <xdr:row>30</xdr:row>
      <xdr:rowOff>137585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14816</xdr:colOff>
      <xdr:row>9</xdr:row>
      <xdr:rowOff>21169</xdr:rowOff>
    </xdr:from>
    <xdr:to>
      <xdr:col>25</xdr:col>
      <xdr:colOff>321733</xdr:colOff>
      <xdr:row>17</xdr:row>
      <xdr:rowOff>127001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21170</xdr:colOff>
      <xdr:row>22</xdr:row>
      <xdr:rowOff>21167</xdr:rowOff>
    </xdr:from>
    <xdr:to>
      <xdr:col>7</xdr:col>
      <xdr:colOff>338667</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31748</xdr:colOff>
      <xdr:row>22</xdr:row>
      <xdr:rowOff>31754</xdr:rowOff>
    </xdr:from>
    <xdr:to>
      <xdr:col>16</xdr:col>
      <xdr:colOff>338665</xdr:colOff>
      <xdr:row>30</xdr:row>
      <xdr:rowOff>84524</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14815</xdr:colOff>
      <xdr:row>9</xdr:row>
      <xdr:rowOff>25404</xdr:rowOff>
    </xdr:from>
    <xdr:to>
      <xdr:col>25</xdr:col>
      <xdr:colOff>321732</xdr:colOff>
      <xdr:row>17</xdr:row>
      <xdr:rowOff>78174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317499</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82640</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31754</xdr:colOff>
      <xdr:row>22</xdr:row>
      <xdr:rowOff>21167</xdr:rowOff>
    </xdr:from>
    <xdr:to>
      <xdr:col>7</xdr:col>
      <xdr:colOff>349251</xdr:colOff>
      <xdr:row>30</xdr:row>
      <xdr:rowOff>126999</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31749</xdr:colOff>
      <xdr:row>22</xdr:row>
      <xdr:rowOff>21169</xdr:rowOff>
    </xdr:from>
    <xdr:to>
      <xdr:col>16</xdr:col>
      <xdr:colOff>338666</xdr:colOff>
      <xdr:row>30</xdr:row>
      <xdr:rowOff>127001</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31749</xdr:colOff>
      <xdr:row>9</xdr:row>
      <xdr:rowOff>4236</xdr:rowOff>
    </xdr:from>
    <xdr:to>
      <xdr:col>25</xdr:col>
      <xdr:colOff>338666</xdr:colOff>
      <xdr:row>17</xdr:row>
      <xdr:rowOff>110068</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296334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94578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31752</xdr:rowOff>
    </xdr:from>
    <xdr:to>
      <xdr:col>7</xdr:col>
      <xdr:colOff>338668</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42333</xdr:colOff>
      <xdr:row>22</xdr:row>
      <xdr:rowOff>21170</xdr:rowOff>
    </xdr:from>
    <xdr:to>
      <xdr:col>16</xdr:col>
      <xdr:colOff>349250</xdr:colOff>
      <xdr:row>30</xdr:row>
      <xdr:rowOff>127002</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25399</xdr:colOff>
      <xdr:row>9</xdr:row>
      <xdr:rowOff>4236</xdr:rowOff>
    </xdr:from>
    <xdr:to>
      <xdr:col>25</xdr:col>
      <xdr:colOff>332316</xdr:colOff>
      <xdr:row>17</xdr:row>
      <xdr:rowOff>110068</xdr:rowOff>
    </xdr:to>
    <xdr:graphicFrame macro="">
      <xdr:nvGraphicFramePr>
        <xdr:cNvPr id="17" name="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93207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42338</xdr:colOff>
      <xdr:row>22</xdr:row>
      <xdr:rowOff>31751</xdr:rowOff>
    </xdr:from>
    <xdr:to>
      <xdr:col>7</xdr:col>
      <xdr:colOff>359835</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42334</xdr:colOff>
      <xdr:row>22</xdr:row>
      <xdr:rowOff>10587</xdr:rowOff>
    </xdr:from>
    <xdr:to>
      <xdr:col>16</xdr:col>
      <xdr:colOff>349251</xdr:colOff>
      <xdr:row>30</xdr:row>
      <xdr:rowOff>116419</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23285</xdr:colOff>
      <xdr:row>9</xdr:row>
      <xdr:rowOff>21171</xdr:rowOff>
    </xdr:from>
    <xdr:to>
      <xdr:col>25</xdr:col>
      <xdr:colOff>330202</xdr:colOff>
      <xdr:row>17</xdr:row>
      <xdr:rowOff>127003</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317499</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317500</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103774</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42338</xdr:colOff>
      <xdr:row>22</xdr:row>
      <xdr:rowOff>31751</xdr:rowOff>
    </xdr:from>
    <xdr:to>
      <xdr:col>7</xdr:col>
      <xdr:colOff>359835</xdr:colOff>
      <xdr:row>30</xdr:row>
      <xdr:rowOff>116417</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63499</xdr:colOff>
      <xdr:row>22</xdr:row>
      <xdr:rowOff>31754</xdr:rowOff>
    </xdr:from>
    <xdr:to>
      <xdr:col>16</xdr:col>
      <xdr:colOff>370416</xdr:colOff>
      <xdr:row>30</xdr:row>
      <xdr:rowOff>137586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23282</xdr:colOff>
      <xdr:row>9</xdr:row>
      <xdr:rowOff>4238</xdr:rowOff>
    </xdr:from>
    <xdr:to>
      <xdr:col>25</xdr:col>
      <xdr:colOff>330199</xdr:colOff>
      <xdr:row>17</xdr:row>
      <xdr:rowOff>110070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317500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42339</xdr:colOff>
      <xdr:row>22</xdr:row>
      <xdr:rowOff>31751</xdr:rowOff>
    </xdr:from>
    <xdr:to>
      <xdr:col>7</xdr:col>
      <xdr:colOff>359836</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52917</xdr:colOff>
      <xdr:row>22</xdr:row>
      <xdr:rowOff>31754</xdr:rowOff>
    </xdr:from>
    <xdr:to>
      <xdr:col>16</xdr:col>
      <xdr:colOff>359834</xdr:colOff>
      <xdr:row>30</xdr:row>
      <xdr:rowOff>137586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14816</xdr:colOff>
      <xdr:row>9</xdr:row>
      <xdr:rowOff>21171</xdr:rowOff>
    </xdr:from>
    <xdr:to>
      <xdr:col>25</xdr:col>
      <xdr:colOff>321733</xdr:colOff>
      <xdr:row>17</xdr:row>
      <xdr:rowOff>127003</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306916</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306917</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82641</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31753</xdr:rowOff>
    </xdr:from>
    <xdr:to>
      <xdr:col>7</xdr:col>
      <xdr:colOff>338669</xdr:colOff>
      <xdr:row>30</xdr:row>
      <xdr:rowOff>127001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31749</xdr:colOff>
      <xdr:row>22</xdr:row>
      <xdr:rowOff>31755</xdr:rowOff>
    </xdr:from>
    <xdr:to>
      <xdr:col>16</xdr:col>
      <xdr:colOff>338666</xdr:colOff>
      <xdr:row>30</xdr:row>
      <xdr:rowOff>137587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40216</xdr:colOff>
      <xdr:row>9</xdr:row>
      <xdr:rowOff>4239</xdr:rowOff>
    </xdr:from>
    <xdr:to>
      <xdr:col>25</xdr:col>
      <xdr:colOff>347133</xdr:colOff>
      <xdr:row>17</xdr:row>
      <xdr:rowOff>110071</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296333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296334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84089</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31756</xdr:colOff>
      <xdr:row>22</xdr:row>
      <xdr:rowOff>21169</xdr:rowOff>
    </xdr:from>
    <xdr:to>
      <xdr:col>7</xdr:col>
      <xdr:colOff>349253</xdr:colOff>
      <xdr:row>30</xdr:row>
      <xdr:rowOff>127000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31750</xdr:colOff>
      <xdr:row>22</xdr:row>
      <xdr:rowOff>31755</xdr:rowOff>
    </xdr:from>
    <xdr:to>
      <xdr:col>16</xdr:col>
      <xdr:colOff>338667</xdr:colOff>
      <xdr:row>30</xdr:row>
      <xdr:rowOff>137587</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12700</xdr:colOff>
      <xdr:row>9</xdr:row>
      <xdr:rowOff>12705</xdr:rowOff>
    </xdr:from>
    <xdr:to>
      <xdr:col>25</xdr:col>
      <xdr:colOff>319617</xdr:colOff>
      <xdr:row>17</xdr:row>
      <xdr:rowOff>118537</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317500</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317501</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93207</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21174</xdr:colOff>
      <xdr:row>22</xdr:row>
      <xdr:rowOff>21169</xdr:rowOff>
    </xdr:from>
    <xdr:to>
      <xdr:col>7</xdr:col>
      <xdr:colOff>338671</xdr:colOff>
      <xdr:row>30</xdr:row>
      <xdr:rowOff>116416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31752</xdr:colOff>
      <xdr:row>22</xdr:row>
      <xdr:rowOff>10588</xdr:rowOff>
    </xdr:from>
    <xdr:to>
      <xdr:col>16</xdr:col>
      <xdr:colOff>338669</xdr:colOff>
      <xdr:row>30</xdr:row>
      <xdr:rowOff>116420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23283</xdr:colOff>
      <xdr:row>9</xdr:row>
      <xdr:rowOff>4237</xdr:rowOff>
    </xdr:from>
    <xdr:to>
      <xdr:col>25</xdr:col>
      <xdr:colOff>330200</xdr:colOff>
      <xdr:row>17</xdr:row>
      <xdr:rowOff>110069</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306917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349250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306918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31755</xdr:colOff>
      <xdr:row>22</xdr:row>
      <xdr:rowOff>31754</xdr:rowOff>
    </xdr:from>
    <xdr:to>
      <xdr:col>7</xdr:col>
      <xdr:colOff>349252</xdr:colOff>
      <xdr:row>30</xdr:row>
      <xdr:rowOff>95250</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52918</xdr:colOff>
      <xdr:row>22</xdr:row>
      <xdr:rowOff>10589</xdr:rowOff>
    </xdr:from>
    <xdr:to>
      <xdr:col>16</xdr:col>
      <xdr:colOff>359835</xdr:colOff>
      <xdr:row>30</xdr:row>
      <xdr:rowOff>116421</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14818</xdr:colOff>
      <xdr:row>9</xdr:row>
      <xdr:rowOff>21173</xdr:rowOff>
    </xdr:from>
    <xdr:to>
      <xdr:col>25</xdr:col>
      <xdr:colOff>321735</xdr:colOff>
      <xdr:row>17</xdr:row>
      <xdr:rowOff>127005</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296334</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328084</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296335</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31756</xdr:colOff>
      <xdr:row>22</xdr:row>
      <xdr:rowOff>31756</xdr:rowOff>
    </xdr:from>
    <xdr:to>
      <xdr:col>7</xdr:col>
      <xdr:colOff>349253</xdr:colOff>
      <xdr:row>30</xdr:row>
      <xdr:rowOff>116418</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52920</xdr:colOff>
      <xdr:row>22</xdr:row>
      <xdr:rowOff>21173</xdr:rowOff>
    </xdr:from>
    <xdr:to>
      <xdr:col>16</xdr:col>
      <xdr:colOff>359837</xdr:colOff>
      <xdr:row>30</xdr:row>
      <xdr:rowOff>127005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21170</xdr:colOff>
      <xdr:row>9</xdr:row>
      <xdr:rowOff>29640</xdr:rowOff>
    </xdr:from>
    <xdr:to>
      <xdr:col>25</xdr:col>
      <xdr:colOff>328087</xdr:colOff>
      <xdr:row>17</xdr:row>
      <xdr:rowOff>135472</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328083</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349250</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328084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21172</xdr:colOff>
      <xdr:row>22</xdr:row>
      <xdr:rowOff>31757</xdr:rowOff>
    </xdr:from>
    <xdr:to>
      <xdr:col>7</xdr:col>
      <xdr:colOff>338669</xdr:colOff>
      <xdr:row>30</xdr:row>
      <xdr:rowOff>127001</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21171</xdr:colOff>
      <xdr:row>22</xdr:row>
      <xdr:rowOff>21174</xdr:rowOff>
    </xdr:from>
    <xdr:to>
      <xdr:col>16</xdr:col>
      <xdr:colOff>328088</xdr:colOff>
      <xdr:row>30</xdr:row>
      <xdr:rowOff>127006</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4237</xdr:colOff>
      <xdr:row>9</xdr:row>
      <xdr:rowOff>4240</xdr:rowOff>
    </xdr:from>
    <xdr:to>
      <xdr:col>25</xdr:col>
      <xdr:colOff>311154</xdr:colOff>
      <xdr:row>17</xdr:row>
      <xdr:rowOff>110072</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338667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306917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296334</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84088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31753</xdr:colOff>
      <xdr:row>22</xdr:row>
      <xdr:rowOff>42340</xdr:rowOff>
    </xdr:from>
    <xdr:to>
      <xdr:col>7</xdr:col>
      <xdr:colOff>349250</xdr:colOff>
      <xdr:row>30</xdr:row>
      <xdr:rowOff>137584</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10586</xdr:colOff>
      <xdr:row>22</xdr:row>
      <xdr:rowOff>31757</xdr:rowOff>
    </xdr:from>
    <xdr:to>
      <xdr:col>16</xdr:col>
      <xdr:colOff>317503</xdr:colOff>
      <xdr:row>30</xdr:row>
      <xdr:rowOff>137589</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31754</xdr:colOff>
      <xdr:row>9</xdr:row>
      <xdr:rowOff>4242</xdr:rowOff>
    </xdr:from>
    <xdr:to>
      <xdr:col>25</xdr:col>
      <xdr:colOff>338671</xdr:colOff>
      <xdr:row>17</xdr:row>
      <xdr:rowOff>110074</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6</xdr:col>
      <xdr:colOff>275167</xdr:colOff>
      <xdr:row>1</xdr:row>
      <xdr:rowOff>138497</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607734" cy="623213"/>
        </a:xfrm>
        <a:prstGeom prst="rect">
          <a:avLst/>
        </a:prstGeom>
      </xdr:spPr>
    </xdr:pic>
    <xdr:clientData/>
  </xdr:twoCellAnchor>
  <xdr:twoCellAnchor>
    <xdr:from>
      <xdr:col>9</xdr:col>
      <xdr:colOff>31748</xdr:colOff>
      <xdr:row>9</xdr:row>
      <xdr:rowOff>21167</xdr:rowOff>
    </xdr:from>
    <xdr:to>
      <xdr:col>16</xdr:col>
      <xdr:colOff>349249</xdr:colOff>
      <xdr:row>17</xdr:row>
      <xdr:rowOff>127000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190502</xdr:colOff>
      <xdr:row>0</xdr:row>
      <xdr:rowOff>1</xdr:rowOff>
    </xdr:from>
    <xdr:to>
      <xdr:col>25</xdr:col>
      <xdr:colOff>338653</xdr:colOff>
      <xdr:row>1</xdr:row>
      <xdr:rowOff>232834</xdr:rowOff>
    </xdr:to>
    <xdr:pic>
      <xdr:nvPicPr>
        <xdr:cNvPr id="4" name="Picture 3" descr="LH_Ribbons.png"/>
        <xdr:cNvPicPr>
          <a:picLocks noChangeAspect="1"/>
        </xdr:cNvPicPr>
      </xdr:nvPicPr>
      <xdr:blipFill>
        <a:blip xmlns:r="http://schemas.openxmlformats.org/officeDocument/2006/relationships" r:embed="rId3" cstate="print"/>
        <a:stretch>
          <a:fillRect/>
        </a:stretch>
      </xdr:blipFill>
      <xdr:spPr>
        <a:xfrm>
          <a:off x="2924177" y="1"/>
          <a:ext cx="6548951" cy="728133"/>
        </a:xfrm>
        <a:prstGeom prst="rect">
          <a:avLst/>
        </a:prstGeom>
      </xdr:spPr>
    </xdr:pic>
    <xdr:clientData/>
  </xdr:twoCellAnchor>
  <xdr:twoCellAnchor>
    <xdr:from>
      <xdr:col>0</xdr:col>
      <xdr:colOff>42333</xdr:colOff>
      <xdr:row>9</xdr:row>
      <xdr:rowOff>21167</xdr:rowOff>
    </xdr:from>
    <xdr:to>
      <xdr:col>7</xdr:col>
      <xdr:colOff>338667</xdr:colOff>
      <xdr:row>17</xdr:row>
      <xdr:rowOff>128059</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42334</xdr:colOff>
      <xdr:row>22</xdr:row>
      <xdr:rowOff>21166</xdr:rowOff>
    </xdr:from>
    <xdr:to>
      <xdr:col>25</xdr:col>
      <xdr:colOff>338667</xdr:colOff>
      <xdr:row>30</xdr:row>
      <xdr:rowOff>116416</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42334</xdr:colOff>
      <xdr:row>35</xdr:row>
      <xdr:rowOff>21165</xdr:rowOff>
    </xdr:from>
    <xdr:to>
      <xdr:col>7</xdr:col>
      <xdr:colOff>338668</xdr:colOff>
      <xdr:row>43</xdr:row>
      <xdr:rowOff>117472</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31753</xdr:colOff>
      <xdr:row>35</xdr:row>
      <xdr:rowOff>21167</xdr:rowOff>
    </xdr:from>
    <xdr:to>
      <xdr:col>16</xdr:col>
      <xdr:colOff>328086</xdr:colOff>
      <xdr:row>43</xdr:row>
      <xdr:rowOff>105068</xdr:rowOff>
    </xdr:to>
    <xdr:graphicFrame macro="">
      <xdr:nvGraphicFramePr>
        <xdr:cNvPr id="10" name="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21171</xdr:colOff>
      <xdr:row>22</xdr:row>
      <xdr:rowOff>42339</xdr:rowOff>
    </xdr:from>
    <xdr:to>
      <xdr:col>7</xdr:col>
      <xdr:colOff>338668</xdr:colOff>
      <xdr:row>30</xdr:row>
      <xdr:rowOff>116416</xdr:rowOff>
    </xdr:to>
    <xdr:graphicFrame macro="">
      <xdr:nvGraphicFramePr>
        <xdr:cNvPr id="14" name="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10587</xdr:colOff>
      <xdr:row>22</xdr:row>
      <xdr:rowOff>21173</xdr:rowOff>
    </xdr:from>
    <xdr:to>
      <xdr:col>16</xdr:col>
      <xdr:colOff>317504</xdr:colOff>
      <xdr:row>30</xdr:row>
      <xdr:rowOff>127005</xdr:rowOff>
    </xdr:to>
    <xdr:graphicFrame macro="">
      <xdr:nvGraphicFramePr>
        <xdr:cNvPr id="15" name="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18</xdr:col>
      <xdr:colOff>23288</xdr:colOff>
      <xdr:row>9</xdr:row>
      <xdr:rowOff>12708</xdr:rowOff>
    </xdr:from>
    <xdr:to>
      <xdr:col>25</xdr:col>
      <xdr:colOff>330205</xdr:colOff>
      <xdr:row>17</xdr:row>
      <xdr:rowOff>118540</xdr:rowOff>
    </xdr:to>
    <xdr:graphicFrame macro="">
      <xdr:nvGraphicFramePr>
        <xdr:cNvPr id="16" name="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35</xdr:row>
      <xdr:rowOff>0</xdr:rowOff>
    </xdr:from>
    <xdr:to>
      <xdr:col>25</xdr:col>
      <xdr:colOff>306917</xdr:colOff>
      <xdr:row>43</xdr:row>
      <xdr:rowOff>116416</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1"/>
  </sheetPr>
  <dimension ref="A1:C121"/>
  <sheetViews>
    <sheetView showWhiteSpace="0" view="pageLayout" workbookViewId="0">
      <selection activeCell="E6" sqref="E6"/>
    </sheetView>
  </sheetViews>
  <sheetFormatPr defaultRowHeight="15" x14ac:dyDescent="0.25"/>
  <cols>
    <col min="1" max="1" width="10.7109375" bestFit="1" customWidth="1"/>
    <col min="2" max="2" width="6.140625" bestFit="1" customWidth="1"/>
    <col min="3" max="3" width="79.85546875" customWidth="1"/>
  </cols>
  <sheetData>
    <row r="1" spans="1:3" x14ac:dyDescent="0.25">
      <c r="A1" s="53"/>
      <c r="B1" s="261"/>
      <c r="C1" s="261"/>
    </row>
    <row r="2" spans="1:3" ht="49.5" customHeight="1" x14ac:dyDescent="0.25">
      <c r="A2" s="262" t="s">
        <v>80</v>
      </c>
      <c r="B2" s="262"/>
      <c r="C2" s="262"/>
    </row>
    <row r="3" spans="1:3" ht="5.25" customHeight="1" x14ac:dyDescent="0.25">
      <c r="A3" s="54"/>
      <c r="B3" s="54"/>
      <c r="C3" s="54"/>
    </row>
    <row r="4" spans="1:3" ht="20.25" customHeight="1" thickBot="1" x14ac:dyDescent="0.3">
      <c r="A4" s="55" t="s">
        <v>58</v>
      </c>
      <c r="B4" s="55" t="s">
        <v>59</v>
      </c>
      <c r="C4" s="55" t="s">
        <v>60</v>
      </c>
    </row>
    <row r="5" spans="1:3" ht="39" thickTop="1" x14ac:dyDescent="0.25">
      <c r="A5" s="263" t="s">
        <v>61</v>
      </c>
      <c r="B5" s="56">
        <v>1</v>
      </c>
      <c r="C5" s="124" t="s">
        <v>144</v>
      </c>
    </row>
    <row r="6" spans="1:3" ht="38.25" x14ac:dyDescent="0.25">
      <c r="A6" s="264"/>
      <c r="B6" s="57">
        <v>2</v>
      </c>
      <c r="C6" s="63" t="s">
        <v>176</v>
      </c>
    </row>
    <row r="7" spans="1:3" ht="25.5" x14ac:dyDescent="0.25">
      <c r="A7" s="265"/>
      <c r="B7" s="61">
        <v>3</v>
      </c>
      <c r="C7" s="123" t="s">
        <v>196</v>
      </c>
    </row>
    <row r="8" spans="1:3" ht="18" thickBot="1" x14ac:dyDescent="0.3">
      <c r="A8" s="266"/>
      <c r="B8" s="58">
        <v>4</v>
      </c>
      <c r="C8" s="79"/>
    </row>
    <row r="9" spans="1:3" ht="5.25" customHeight="1" thickBot="1" x14ac:dyDescent="0.3">
      <c r="A9" s="54"/>
      <c r="B9" s="54"/>
      <c r="C9" s="125"/>
    </row>
    <row r="10" spans="1:3" ht="38.25" x14ac:dyDescent="0.25">
      <c r="A10" s="255" t="s">
        <v>62</v>
      </c>
      <c r="B10" s="59">
        <v>1</v>
      </c>
      <c r="C10" s="64" t="s">
        <v>111</v>
      </c>
    </row>
    <row r="11" spans="1:3" ht="39" thickBot="1" x14ac:dyDescent="0.3">
      <c r="A11" s="260"/>
      <c r="B11" s="60">
        <v>2</v>
      </c>
      <c r="C11" s="79" t="s">
        <v>177</v>
      </c>
    </row>
    <row r="12" spans="1:3" ht="5.25" customHeight="1" thickBot="1" x14ac:dyDescent="0.3">
      <c r="A12" s="54"/>
      <c r="B12" s="54"/>
      <c r="C12" s="125"/>
    </row>
    <row r="13" spans="1:3" ht="25.5" x14ac:dyDescent="0.25">
      <c r="A13" s="255" t="s">
        <v>63</v>
      </c>
      <c r="B13" s="59">
        <v>1</v>
      </c>
      <c r="C13" s="64" t="s">
        <v>86</v>
      </c>
    </row>
    <row r="14" spans="1:3" ht="25.5" x14ac:dyDescent="0.25">
      <c r="A14" s="256"/>
      <c r="B14" s="57">
        <v>2</v>
      </c>
      <c r="C14" s="63" t="s">
        <v>87</v>
      </c>
    </row>
    <row r="15" spans="1:3" ht="38.25" x14ac:dyDescent="0.25">
      <c r="A15" s="256"/>
      <c r="B15" s="61">
        <v>3</v>
      </c>
      <c r="C15" s="123" t="s">
        <v>112</v>
      </c>
    </row>
    <row r="16" spans="1:3" ht="17.25" x14ac:dyDescent="0.25">
      <c r="A16" s="256"/>
      <c r="B16" s="57">
        <v>4</v>
      </c>
      <c r="C16" s="123" t="s">
        <v>82</v>
      </c>
    </row>
    <row r="17" spans="1:3" ht="51" x14ac:dyDescent="0.25">
      <c r="A17" s="256"/>
      <c r="B17" s="61">
        <v>5</v>
      </c>
      <c r="C17" s="123" t="s">
        <v>178</v>
      </c>
    </row>
    <row r="18" spans="1:3" ht="5.25" customHeight="1" thickBot="1" x14ac:dyDescent="0.3">
      <c r="A18" s="54"/>
      <c r="B18" s="54"/>
      <c r="C18" s="125"/>
    </row>
    <row r="19" spans="1:3" ht="17.25" x14ac:dyDescent="0.25">
      <c r="A19" s="257" t="s">
        <v>64</v>
      </c>
      <c r="B19" s="59">
        <v>1</v>
      </c>
      <c r="C19" s="64" t="s">
        <v>117</v>
      </c>
    </row>
    <row r="20" spans="1:3" ht="25.5" x14ac:dyDescent="0.25">
      <c r="A20" s="258"/>
      <c r="B20" s="57">
        <v>2</v>
      </c>
      <c r="C20" s="63" t="s">
        <v>179</v>
      </c>
    </row>
    <row r="21" spans="1:3" ht="39" thickBot="1" x14ac:dyDescent="0.3">
      <c r="A21" s="259"/>
      <c r="B21" s="58">
        <v>3</v>
      </c>
      <c r="C21" s="79" t="s">
        <v>83</v>
      </c>
    </row>
    <row r="22" spans="1:3" ht="5.25" customHeight="1" thickBot="1" x14ac:dyDescent="0.3">
      <c r="A22" s="54"/>
      <c r="B22" s="54"/>
      <c r="C22" s="125"/>
    </row>
    <row r="23" spans="1:3" ht="25.5" x14ac:dyDescent="0.25">
      <c r="A23" s="255" t="s">
        <v>65</v>
      </c>
      <c r="B23" s="59">
        <v>1</v>
      </c>
      <c r="C23" s="64" t="s">
        <v>180</v>
      </c>
    </row>
    <row r="24" spans="1:3" ht="25.5" x14ac:dyDescent="0.25">
      <c r="A24" s="256"/>
      <c r="B24" s="57">
        <v>2</v>
      </c>
      <c r="C24" s="63" t="s">
        <v>118</v>
      </c>
    </row>
    <row r="25" spans="1:3" ht="51" x14ac:dyDescent="0.25">
      <c r="A25" s="256"/>
      <c r="B25" s="57">
        <v>3</v>
      </c>
      <c r="C25" s="126" t="s">
        <v>66</v>
      </c>
    </row>
    <row r="26" spans="1:3" ht="51.75" thickBot="1" x14ac:dyDescent="0.3">
      <c r="A26" s="260"/>
      <c r="B26" s="58">
        <v>4</v>
      </c>
      <c r="C26" s="79" t="s">
        <v>68</v>
      </c>
    </row>
    <row r="27" spans="1:3" ht="5.25" customHeight="1" x14ac:dyDescent="0.25">
      <c r="A27" s="54"/>
      <c r="B27" s="54"/>
      <c r="C27" s="125"/>
    </row>
    <row r="28" spans="1:3" ht="38.25" x14ac:dyDescent="0.25">
      <c r="A28" s="256" t="s">
        <v>67</v>
      </c>
      <c r="B28" s="57">
        <v>1</v>
      </c>
      <c r="C28" s="127" t="s">
        <v>113</v>
      </c>
    </row>
    <row r="29" spans="1:3" ht="114.75" x14ac:dyDescent="0.25">
      <c r="A29" s="256"/>
      <c r="B29" s="61">
        <v>2</v>
      </c>
      <c r="C29" s="128" t="s">
        <v>151</v>
      </c>
    </row>
    <row r="30" spans="1:3" ht="38.25" x14ac:dyDescent="0.25">
      <c r="A30" s="256"/>
      <c r="B30" s="61">
        <v>3</v>
      </c>
      <c r="C30" s="128" t="s">
        <v>145</v>
      </c>
    </row>
    <row r="31" spans="1:3" ht="63.75" x14ac:dyDescent="0.25">
      <c r="A31" s="256"/>
      <c r="B31" s="61">
        <v>4</v>
      </c>
      <c r="C31" s="128" t="s">
        <v>182</v>
      </c>
    </row>
    <row r="32" spans="1:3" ht="39" thickBot="1" x14ac:dyDescent="0.3">
      <c r="A32" s="260"/>
      <c r="B32" s="58">
        <v>5</v>
      </c>
      <c r="C32" s="129" t="s">
        <v>146</v>
      </c>
    </row>
    <row r="33" spans="3:3" x14ac:dyDescent="0.25">
      <c r="C33" s="62"/>
    </row>
    <row r="34" spans="3:3" x14ac:dyDescent="0.25">
      <c r="C34" s="62"/>
    </row>
    <row r="35" spans="3:3" x14ac:dyDescent="0.25">
      <c r="C35" s="62"/>
    </row>
    <row r="36" spans="3:3" x14ac:dyDescent="0.25">
      <c r="C36" s="62"/>
    </row>
    <row r="37" spans="3:3" x14ac:dyDescent="0.25">
      <c r="C37" s="62"/>
    </row>
    <row r="38" spans="3:3" x14ac:dyDescent="0.25">
      <c r="C38" s="62"/>
    </row>
    <row r="39" spans="3:3" x14ac:dyDescent="0.25">
      <c r="C39" s="62"/>
    </row>
    <row r="40" spans="3:3" x14ac:dyDescent="0.25">
      <c r="C40" s="62"/>
    </row>
    <row r="41" spans="3:3" x14ac:dyDescent="0.25">
      <c r="C41" s="62"/>
    </row>
    <row r="42" spans="3:3" x14ac:dyDescent="0.25">
      <c r="C42" s="62"/>
    </row>
    <row r="43" spans="3:3" x14ac:dyDescent="0.25">
      <c r="C43" s="62"/>
    </row>
    <row r="44" spans="3:3" x14ac:dyDescent="0.25">
      <c r="C44" s="62"/>
    </row>
    <row r="45" spans="3:3" x14ac:dyDescent="0.25">
      <c r="C45" s="62"/>
    </row>
    <row r="46" spans="3:3" x14ac:dyDescent="0.25">
      <c r="C46" s="62"/>
    </row>
    <row r="47" spans="3:3" x14ac:dyDescent="0.25">
      <c r="C47" s="62"/>
    </row>
    <row r="48" spans="3:3" x14ac:dyDescent="0.25">
      <c r="C48" s="62"/>
    </row>
    <row r="49" spans="3:3" x14ac:dyDescent="0.25">
      <c r="C49" s="62"/>
    </row>
    <row r="50" spans="3:3" x14ac:dyDescent="0.25">
      <c r="C50" s="62"/>
    </row>
    <row r="51" spans="3:3" x14ac:dyDescent="0.25">
      <c r="C51" s="62"/>
    </row>
    <row r="52" spans="3:3" x14ac:dyDescent="0.25">
      <c r="C52" s="62"/>
    </row>
    <row r="53" spans="3:3" x14ac:dyDescent="0.25">
      <c r="C53" s="62"/>
    </row>
    <row r="54" spans="3:3" x14ac:dyDescent="0.25">
      <c r="C54" s="62"/>
    </row>
    <row r="55" spans="3:3" x14ac:dyDescent="0.25">
      <c r="C55" s="62"/>
    </row>
    <row r="56" spans="3:3" x14ac:dyDescent="0.25">
      <c r="C56" s="62"/>
    </row>
    <row r="57" spans="3:3" x14ac:dyDescent="0.25">
      <c r="C57" s="62"/>
    </row>
    <row r="58" spans="3:3" x14ac:dyDescent="0.25">
      <c r="C58" s="62"/>
    </row>
    <row r="59" spans="3:3" x14ac:dyDescent="0.25">
      <c r="C59" s="62"/>
    </row>
    <row r="60" spans="3:3" x14ac:dyDescent="0.25">
      <c r="C60" s="62"/>
    </row>
    <row r="61" spans="3:3" x14ac:dyDescent="0.25">
      <c r="C61" s="62"/>
    </row>
    <row r="62" spans="3:3" x14ac:dyDescent="0.25">
      <c r="C62" s="62"/>
    </row>
    <row r="63" spans="3:3" x14ac:dyDescent="0.25">
      <c r="C63" s="62"/>
    </row>
    <row r="64" spans="3:3" x14ac:dyDescent="0.25">
      <c r="C64" s="62"/>
    </row>
    <row r="65" spans="3:3" x14ac:dyDescent="0.25">
      <c r="C65" s="62"/>
    </row>
    <row r="66" spans="3:3" x14ac:dyDescent="0.25">
      <c r="C66" s="62"/>
    </row>
    <row r="67" spans="3:3" x14ac:dyDescent="0.25">
      <c r="C67" s="62"/>
    </row>
    <row r="68" spans="3:3" x14ac:dyDescent="0.25">
      <c r="C68" s="62"/>
    </row>
    <row r="69" spans="3:3" x14ac:dyDescent="0.25">
      <c r="C69" s="62"/>
    </row>
    <row r="70" spans="3:3" x14ac:dyDescent="0.25">
      <c r="C70" s="62"/>
    </row>
    <row r="71" spans="3:3" x14ac:dyDescent="0.25">
      <c r="C71" s="62"/>
    </row>
    <row r="72" spans="3:3" x14ac:dyDescent="0.25">
      <c r="C72" s="62"/>
    </row>
    <row r="73" spans="3:3" x14ac:dyDescent="0.25">
      <c r="C73" s="62"/>
    </row>
    <row r="74" spans="3:3" x14ac:dyDescent="0.25">
      <c r="C74" s="62"/>
    </row>
    <row r="75" spans="3:3" x14ac:dyDescent="0.25">
      <c r="C75" s="62"/>
    </row>
    <row r="76" spans="3:3" x14ac:dyDescent="0.25">
      <c r="C76" s="62"/>
    </row>
    <row r="77" spans="3:3" x14ac:dyDescent="0.25">
      <c r="C77" s="62"/>
    </row>
    <row r="78" spans="3:3" x14ac:dyDescent="0.25">
      <c r="C78" s="62"/>
    </row>
    <row r="79" spans="3:3" x14ac:dyDescent="0.25">
      <c r="C79" s="62"/>
    </row>
    <row r="80" spans="3:3" x14ac:dyDescent="0.25">
      <c r="C80" s="62"/>
    </row>
    <row r="81" spans="3:3" x14ac:dyDescent="0.25">
      <c r="C81" s="62"/>
    </row>
    <row r="82" spans="3:3" x14ac:dyDescent="0.25">
      <c r="C82" s="62"/>
    </row>
    <row r="83" spans="3:3" x14ac:dyDescent="0.25">
      <c r="C83" s="62"/>
    </row>
    <row r="84" spans="3:3" x14ac:dyDescent="0.25">
      <c r="C84" s="62"/>
    </row>
    <row r="85" spans="3:3" x14ac:dyDescent="0.25">
      <c r="C85" s="62"/>
    </row>
    <row r="86" spans="3:3" x14ac:dyDescent="0.25">
      <c r="C86" s="62"/>
    </row>
    <row r="87" spans="3:3" x14ac:dyDescent="0.25">
      <c r="C87" s="62"/>
    </row>
    <row r="88" spans="3:3" x14ac:dyDescent="0.25">
      <c r="C88" s="62"/>
    </row>
    <row r="89" spans="3:3" x14ac:dyDescent="0.25">
      <c r="C89" s="62"/>
    </row>
    <row r="90" spans="3:3" x14ac:dyDescent="0.25">
      <c r="C90" s="62"/>
    </row>
    <row r="91" spans="3:3" x14ac:dyDescent="0.25">
      <c r="C91" s="62"/>
    </row>
    <row r="92" spans="3:3" x14ac:dyDescent="0.25">
      <c r="C92" s="62"/>
    </row>
    <row r="93" spans="3:3" x14ac:dyDescent="0.25">
      <c r="C93" s="62"/>
    </row>
    <row r="94" spans="3:3" x14ac:dyDescent="0.25">
      <c r="C94" s="62"/>
    </row>
    <row r="95" spans="3:3" x14ac:dyDescent="0.25">
      <c r="C95" s="62"/>
    </row>
    <row r="96" spans="3:3" x14ac:dyDescent="0.25">
      <c r="C96" s="62"/>
    </row>
    <row r="97" spans="3:3" x14ac:dyDescent="0.25">
      <c r="C97" s="62"/>
    </row>
    <row r="98" spans="3:3" x14ac:dyDescent="0.25">
      <c r="C98" s="62"/>
    </row>
    <row r="99" spans="3:3" x14ac:dyDescent="0.25">
      <c r="C99" s="62"/>
    </row>
    <row r="100" spans="3:3" x14ac:dyDescent="0.25">
      <c r="C100" s="62"/>
    </row>
    <row r="101" spans="3:3" x14ac:dyDescent="0.25">
      <c r="C101" s="62"/>
    </row>
    <row r="102" spans="3:3" x14ac:dyDescent="0.25">
      <c r="C102" s="62"/>
    </row>
    <row r="103" spans="3:3" x14ac:dyDescent="0.25">
      <c r="C103" s="62"/>
    </row>
    <row r="104" spans="3:3" x14ac:dyDescent="0.25">
      <c r="C104" s="62"/>
    </row>
    <row r="105" spans="3:3" x14ac:dyDescent="0.25">
      <c r="C105" s="62"/>
    </row>
    <row r="106" spans="3:3" x14ac:dyDescent="0.25">
      <c r="C106" s="62"/>
    </row>
    <row r="107" spans="3:3" x14ac:dyDescent="0.25">
      <c r="C107" s="62"/>
    </row>
    <row r="108" spans="3:3" x14ac:dyDescent="0.25">
      <c r="C108" s="62"/>
    </row>
    <row r="109" spans="3:3" x14ac:dyDescent="0.25">
      <c r="C109" s="62"/>
    </row>
    <row r="110" spans="3:3" x14ac:dyDescent="0.25">
      <c r="C110" s="62"/>
    </row>
    <row r="111" spans="3:3" x14ac:dyDescent="0.25">
      <c r="C111" s="62"/>
    </row>
    <row r="112" spans="3:3" x14ac:dyDescent="0.25">
      <c r="C112" s="62"/>
    </row>
    <row r="113" spans="3:3" x14ac:dyDescent="0.25">
      <c r="C113" s="62"/>
    </row>
    <row r="114" spans="3:3" x14ac:dyDescent="0.25">
      <c r="C114" s="62"/>
    </row>
    <row r="115" spans="3:3" x14ac:dyDescent="0.25">
      <c r="C115" s="62"/>
    </row>
    <row r="116" spans="3:3" x14ac:dyDescent="0.25">
      <c r="C116" s="62"/>
    </row>
    <row r="117" spans="3:3" x14ac:dyDescent="0.25">
      <c r="C117" s="62"/>
    </row>
    <row r="118" spans="3:3" x14ac:dyDescent="0.25">
      <c r="C118" s="62"/>
    </row>
    <row r="119" spans="3:3" x14ac:dyDescent="0.25">
      <c r="C119" s="62"/>
    </row>
    <row r="120" spans="3:3" x14ac:dyDescent="0.25">
      <c r="C120" s="62"/>
    </row>
    <row r="121" spans="3:3" x14ac:dyDescent="0.25">
      <c r="C121" s="62"/>
    </row>
  </sheetData>
  <sheetProtection algorithmName="SHA-512" hashValue="hfYbl2UdeuBnnkhK9ZakSWN2JQPyb49JsrDrJEXM1gd1D+jy511vzJJg5osYDYbok/X3VKhhycoB+U95A2MVzA==" saltValue="Y4zcnKskkX40vXQyoQavYw==" spinCount="100000" sheet="1" objects="1" scenarios="1"/>
  <mergeCells count="8">
    <mergeCell ref="A13:A17"/>
    <mergeCell ref="A19:A21"/>
    <mergeCell ref="A23:A26"/>
    <mergeCell ref="A28:A32"/>
    <mergeCell ref="B1:C1"/>
    <mergeCell ref="A2:C2"/>
    <mergeCell ref="A5:A8"/>
    <mergeCell ref="A10:A11"/>
  </mergeCells>
  <pageMargins left="0.45" right="0.45" top="0.5" bottom="0.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sheetPr>
  <dimension ref="A1:AA17"/>
  <sheetViews>
    <sheetView view="pageLayout" topLeftCell="A4" workbookViewId="0">
      <selection activeCell="Z7" sqref="Z7:Z11"/>
    </sheetView>
  </sheetViews>
  <sheetFormatPr defaultColWidth="6.7109375" defaultRowHeight="12.75" x14ac:dyDescent="0.25"/>
  <cols>
    <col min="1" max="1" width="8.42578125" style="7" customWidth="1"/>
    <col min="2" max="25" width="4.42578125" style="7" customWidth="1"/>
    <col min="26" max="26" width="6.7109375" style="7" customWidth="1"/>
    <col min="27" max="27" width="4.42578125" style="7" customWidth="1"/>
    <col min="28" max="16384" width="6.7109375" style="7"/>
  </cols>
  <sheetData>
    <row r="1" spans="1:27" customFormat="1" ht="9.75" customHeight="1" x14ac:dyDescent="0.25"/>
    <row r="2" spans="1:27" customFormat="1" ht="27.75" customHeight="1" x14ac:dyDescent="0.3">
      <c r="B2" s="272" t="s">
        <v>75</v>
      </c>
      <c r="C2" s="272"/>
      <c r="D2" s="272"/>
      <c r="E2" s="272"/>
      <c r="F2" s="272"/>
      <c r="G2" s="272"/>
      <c r="H2" s="272"/>
      <c r="I2" s="272"/>
      <c r="J2" s="272"/>
      <c r="K2" s="272"/>
      <c r="L2" s="272"/>
      <c r="M2" s="272"/>
      <c r="N2" s="272"/>
      <c r="O2" s="272"/>
      <c r="P2" s="272"/>
      <c r="Q2" s="272"/>
      <c r="R2" s="272"/>
      <c r="S2" s="272"/>
      <c r="T2" s="272"/>
      <c r="U2" s="272"/>
      <c r="V2" s="272"/>
      <c r="W2" s="272"/>
      <c r="X2" s="272"/>
      <c r="Y2" s="272"/>
      <c r="Z2" s="272"/>
      <c r="AA2" s="177"/>
    </row>
    <row r="3" spans="1:27" customFormat="1" ht="20.25" customHeight="1" x14ac:dyDescent="0.25">
      <c r="B3" s="273" t="s">
        <v>41</v>
      </c>
      <c r="C3" s="273"/>
      <c r="D3" s="273"/>
      <c r="E3" s="273"/>
      <c r="F3" s="273"/>
      <c r="G3" s="273"/>
      <c r="H3" s="273"/>
      <c r="I3" s="273"/>
      <c r="J3" s="273"/>
      <c r="K3" s="273"/>
      <c r="L3" s="273"/>
      <c r="M3" s="273"/>
      <c r="N3" s="273"/>
      <c r="O3" s="273"/>
      <c r="P3" s="273"/>
      <c r="Q3" s="273"/>
      <c r="R3" s="273"/>
      <c r="S3" s="273"/>
      <c r="T3" s="273"/>
      <c r="U3" s="273"/>
      <c r="V3" s="273"/>
      <c r="W3" s="273"/>
      <c r="X3" s="273"/>
      <c r="Y3" s="273"/>
      <c r="Z3" s="273"/>
      <c r="AA3" s="178"/>
    </row>
    <row r="4" spans="1:27" customFormat="1" ht="7.5" customHeight="1" x14ac:dyDescent="0.25">
      <c r="B4" s="15"/>
      <c r="C4" s="15"/>
      <c r="D4" s="178"/>
      <c r="E4" s="15"/>
      <c r="F4" s="15"/>
      <c r="G4" s="178"/>
      <c r="H4" s="201"/>
      <c r="I4" s="201"/>
      <c r="J4" s="201"/>
      <c r="K4" s="15"/>
      <c r="L4" s="15"/>
      <c r="M4" s="178"/>
      <c r="N4" s="69"/>
      <c r="O4" s="69"/>
      <c r="P4" s="178"/>
      <c r="Q4" s="122"/>
      <c r="R4" s="122"/>
      <c r="S4" s="178"/>
      <c r="T4" s="15"/>
      <c r="U4" s="15"/>
      <c r="V4" s="178"/>
      <c r="W4" s="15"/>
      <c r="X4" s="15"/>
      <c r="Y4" s="178"/>
      <c r="Z4" s="15"/>
      <c r="AA4" s="178"/>
    </row>
    <row r="5" spans="1:27" ht="18.75" customHeight="1" x14ac:dyDescent="0.25">
      <c r="B5" s="274" t="s">
        <v>39</v>
      </c>
      <c r="C5" s="275"/>
      <c r="D5" s="276"/>
      <c r="E5" s="274" t="s">
        <v>28</v>
      </c>
      <c r="F5" s="275"/>
      <c r="G5" s="276"/>
      <c r="H5" s="274" t="s">
        <v>122</v>
      </c>
      <c r="I5" s="275"/>
      <c r="J5" s="276"/>
      <c r="K5" s="274" t="s">
        <v>192</v>
      </c>
      <c r="L5" s="275"/>
      <c r="M5" s="276"/>
      <c r="N5" s="274" t="s">
        <v>195</v>
      </c>
      <c r="O5" s="275"/>
      <c r="P5" s="276"/>
      <c r="Q5" s="274" t="s">
        <v>193</v>
      </c>
      <c r="R5" s="275"/>
      <c r="S5" s="276"/>
      <c r="T5" s="274" t="s">
        <v>29</v>
      </c>
      <c r="U5" s="275"/>
      <c r="V5" s="276"/>
      <c r="W5" s="274" t="s">
        <v>30</v>
      </c>
      <c r="X5" s="275"/>
      <c r="Y5" s="276"/>
      <c r="Z5" s="271" t="s">
        <v>40</v>
      </c>
      <c r="AA5" s="271"/>
    </row>
    <row r="6" spans="1:27" ht="18.75" customHeight="1" x14ac:dyDescent="0.25">
      <c r="B6" s="202" t="s">
        <v>0</v>
      </c>
      <c r="C6" s="202" t="s">
        <v>8</v>
      </c>
      <c r="D6" s="202" t="s">
        <v>108</v>
      </c>
      <c r="E6" s="202" t="s">
        <v>0</v>
      </c>
      <c r="F6" s="202" t="s">
        <v>8</v>
      </c>
      <c r="G6" s="202" t="s">
        <v>108</v>
      </c>
      <c r="H6" s="202" t="s">
        <v>0</v>
      </c>
      <c r="I6" s="202" t="s">
        <v>8</v>
      </c>
      <c r="J6" s="202" t="s">
        <v>108</v>
      </c>
      <c r="K6" s="202" t="s">
        <v>0</v>
      </c>
      <c r="L6" s="202" t="s">
        <v>8</v>
      </c>
      <c r="M6" s="202" t="s">
        <v>108</v>
      </c>
      <c r="N6" s="202" t="s">
        <v>0</v>
      </c>
      <c r="O6" s="202" t="s">
        <v>8</v>
      </c>
      <c r="P6" s="202" t="s">
        <v>108</v>
      </c>
      <c r="Q6" s="202" t="s">
        <v>0</v>
      </c>
      <c r="R6" s="202" t="s">
        <v>8</v>
      </c>
      <c r="S6" s="202" t="s">
        <v>108</v>
      </c>
      <c r="T6" s="202" t="s">
        <v>0</v>
      </c>
      <c r="U6" s="202" t="s">
        <v>8</v>
      </c>
      <c r="V6" s="202" t="s">
        <v>108</v>
      </c>
      <c r="W6" s="202" t="s">
        <v>0</v>
      </c>
      <c r="X6" s="202" t="s">
        <v>8</v>
      </c>
      <c r="Y6" s="202" t="s">
        <v>108</v>
      </c>
      <c r="Z6" s="202" t="s">
        <v>109</v>
      </c>
      <c r="AA6" s="202" t="s">
        <v>108</v>
      </c>
    </row>
    <row r="7" spans="1:27" ht="18.75" customHeight="1" x14ac:dyDescent="0.25">
      <c r="A7" s="202" t="s">
        <v>31</v>
      </c>
      <c r="B7" s="16">
        <v>25.148000000000003</v>
      </c>
      <c r="C7" s="16">
        <v>60.988</v>
      </c>
      <c r="D7" s="16">
        <v>60</v>
      </c>
      <c r="E7" s="17">
        <v>1.6880000000000002</v>
      </c>
      <c r="F7" s="17">
        <v>3.4279999999999999</v>
      </c>
      <c r="G7" s="17">
        <v>1.9</v>
      </c>
      <c r="H7" s="16" t="s">
        <v>10</v>
      </c>
      <c r="I7" s="16" t="s">
        <v>10</v>
      </c>
      <c r="J7" s="16" t="s">
        <v>10</v>
      </c>
      <c r="K7" s="80" t="s">
        <v>10</v>
      </c>
      <c r="L7" s="80" t="s">
        <v>10</v>
      </c>
      <c r="M7" s="80" t="s">
        <v>10</v>
      </c>
      <c r="N7" s="16" t="s">
        <v>10</v>
      </c>
      <c r="O7" s="16" t="s">
        <v>10</v>
      </c>
      <c r="P7" s="16" t="s">
        <v>10</v>
      </c>
      <c r="Q7" s="80" t="s">
        <v>10</v>
      </c>
      <c r="R7" s="80" t="s">
        <v>10</v>
      </c>
      <c r="S7" s="80" t="s">
        <v>10</v>
      </c>
      <c r="T7" s="252" t="s">
        <v>10</v>
      </c>
      <c r="U7" s="252" t="s">
        <v>10</v>
      </c>
      <c r="V7" s="252" t="s">
        <v>10</v>
      </c>
      <c r="W7" s="80" t="s">
        <v>10</v>
      </c>
      <c r="X7" s="80" t="s">
        <v>10</v>
      </c>
      <c r="Y7" s="80" t="s">
        <v>10</v>
      </c>
      <c r="Z7" s="237">
        <v>92.548000000000002</v>
      </c>
      <c r="AA7" s="216">
        <v>0.9</v>
      </c>
    </row>
    <row r="8" spans="1:27" ht="18.75" customHeight="1" x14ac:dyDescent="0.25">
      <c r="A8" s="202" t="s">
        <v>32</v>
      </c>
      <c r="B8" s="16">
        <v>42.355999999999995</v>
      </c>
      <c r="C8" s="16">
        <v>62.896000000000001</v>
      </c>
      <c r="D8" s="16">
        <v>63</v>
      </c>
      <c r="E8" s="17">
        <v>3.0960000000000001</v>
      </c>
      <c r="F8" s="17">
        <v>4.4480000000000004</v>
      </c>
      <c r="G8" s="17">
        <v>2.9</v>
      </c>
      <c r="H8" s="16">
        <v>64.5</v>
      </c>
      <c r="I8" s="16">
        <v>107.2</v>
      </c>
      <c r="J8" s="16">
        <v>89</v>
      </c>
      <c r="K8" s="206" t="s">
        <v>10</v>
      </c>
      <c r="L8" s="206" t="s">
        <v>10</v>
      </c>
      <c r="M8" s="206">
        <v>300</v>
      </c>
      <c r="N8" s="16" t="s">
        <v>10</v>
      </c>
      <c r="O8" s="16" t="s">
        <v>10</v>
      </c>
      <c r="P8" s="16" t="s">
        <v>10</v>
      </c>
      <c r="Q8" s="206" t="s">
        <v>10</v>
      </c>
      <c r="R8" s="206" t="s">
        <v>10</v>
      </c>
      <c r="S8" s="206">
        <v>300</v>
      </c>
      <c r="T8" s="253">
        <v>0.17096</v>
      </c>
      <c r="U8" s="253">
        <v>0.38583999999999996</v>
      </c>
      <c r="V8" s="253">
        <v>0.2</v>
      </c>
      <c r="W8" s="251" t="s">
        <v>10</v>
      </c>
      <c r="X8" s="251" t="s">
        <v>10</v>
      </c>
      <c r="Y8" s="80" t="s">
        <v>10</v>
      </c>
      <c r="Z8" s="237">
        <v>87.031000000000006</v>
      </c>
      <c r="AA8" s="216">
        <v>0.9</v>
      </c>
    </row>
    <row r="9" spans="1:27" ht="18.75" customHeight="1" x14ac:dyDescent="0.25">
      <c r="A9" s="202" t="s">
        <v>33</v>
      </c>
      <c r="B9" s="16">
        <v>52.067999999999991</v>
      </c>
      <c r="C9" s="16">
        <v>64.515999999999991</v>
      </c>
      <c r="D9" s="16">
        <v>63</v>
      </c>
      <c r="E9" s="17">
        <v>4.1400000000000006</v>
      </c>
      <c r="F9" s="17">
        <v>5.8760000000000003</v>
      </c>
      <c r="G9" s="17">
        <v>3.9</v>
      </c>
      <c r="H9" s="16">
        <v>94.199999999999989</v>
      </c>
      <c r="I9" s="16">
        <v>123.55</v>
      </c>
      <c r="J9" s="16">
        <v>107</v>
      </c>
      <c r="K9" s="206">
        <v>280</v>
      </c>
      <c r="L9" s="206">
        <v>407.66666666666669</v>
      </c>
      <c r="M9" s="206">
        <v>400</v>
      </c>
      <c r="N9" s="16" t="s">
        <v>10</v>
      </c>
      <c r="O9" s="16" t="s">
        <v>10</v>
      </c>
      <c r="P9" s="16" t="s">
        <v>10</v>
      </c>
      <c r="Q9" s="206">
        <v>276.17</v>
      </c>
      <c r="R9" s="206">
        <v>406.02</v>
      </c>
      <c r="S9" s="206">
        <v>400</v>
      </c>
      <c r="T9" s="253">
        <v>0.27496000000000004</v>
      </c>
      <c r="U9" s="253">
        <v>0.53827999999999998</v>
      </c>
      <c r="V9" s="253">
        <v>0.35</v>
      </c>
      <c r="W9" s="251">
        <v>0.20995999999999998</v>
      </c>
      <c r="X9" s="251">
        <v>0.53416000000000008</v>
      </c>
      <c r="Y9" s="251">
        <v>0.3</v>
      </c>
      <c r="Z9" s="237">
        <v>90.576000000000008</v>
      </c>
      <c r="AA9" s="216">
        <v>0.9</v>
      </c>
    </row>
    <row r="10" spans="1:27" ht="18.75" customHeight="1" x14ac:dyDescent="0.25">
      <c r="A10" s="202" t="s">
        <v>34</v>
      </c>
      <c r="B10" s="16">
        <v>55.368000000000009</v>
      </c>
      <c r="C10" s="16">
        <v>65.004000000000005</v>
      </c>
      <c r="D10" s="16">
        <v>63</v>
      </c>
      <c r="E10" s="17">
        <v>5.1319999999999997</v>
      </c>
      <c r="F10" s="17">
        <v>6.8840000000000003</v>
      </c>
      <c r="G10" s="17">
        <v>4.9000000000000004</v>
      </c>
      <c r="H10" s="16">
        <v>99.05</v>
      </c>
      <c r="I10" s="16">
        <v>124.10000000000001</v>
      </c>
      <c r="J10" s="16">
        <v>123</v>
      </c>
      <c r="K10" s="206">
        <v>416.6</v>
      </c>
      <c r="L10" s="206">
        <v>481.46666666666664</v>
      </c>
      <c r="M10" s="206">
        <v>500</v>
      </c>
      <c r="N10" s="16">
        <v>398</v>
      </c>
      <c r="O10" s="16">
        <v>499</v>
      </c>
      <c r="P10" s="16">
        <v>500</v>
      </c>
      <c r="Q10" s="206">
        <v>386.62</v>
      </c>
      <c r="R10" s="206">
        <v>467.17333333333335</v>
      </c>
      <c r="S10" s="206">
        <v>500</v>
      </c>
      <c r="T10" s="253">
        <v>0.32547999999999999</v>
      </c>
      <c r="U10" s="253">
        <v>0.53944000000000003</v>
      </c>
      <c r="V10" s="253">
        <v>0.5</v>
      </c>
      <c r="W10" s="251">
        <v>0.35183999999999999</v>
      </c>
      <c r="X10" s="251">
        <v>0.66099999999999992</v>
      </c>
      <c r="Y10" s="251">
        <v>0.5</v>
      </c>
      <c r="Z10" s="237">
        <v>86.335999999999999</v>
      </c>
      <c r="AA10" s="216">
        <v>0.9</v>
      </c>
    </row>
    <row r="11" spans="1:27" ht="18.75" customHeight="1" x14ac:dyDescent="0.25">
      <c r="A11" s="202" t="s">
        <v>35</v>
      </c>
      <c r="B11" s="16" t="s">
        <v>10</v>
      </c>
      <c r="C11" s="16" t="s">
        <v>10</v>
      </c>
      <c r="D11" s="16" t="s">
        <v>10</v>
      </c>
      <c r="E11" s="80">
        <v>6.2240000000000002</v>
      </c>
      <c r="F11" s="80">
        <v>8.2319999999999993</v>
      </c>
      <c r="G11" s="80">
        <v>5.9</v>
      </c>
      <c r="H11" s="16">
        <v>117.45</v>
      </c>
      <c r="I11" s="16">
        <v>141</v>
      </c>
      <c r="J11" s="16">
        <v>139</v>
      </c>
      <c r="K11" s="206">
        <v>493.90000000000003</v>
      </c>
      <c r="L11" s="206">
        <v>605.93333333333339</v>
      </c>
      <c r="M11" s="206">
        <v>600</v>
      </c>
      <c r="N11" s="16">
        <v>482</v>
      </c>
      <c r="O11" s="16">
        <v>620</v>
      </c>
      <c r="P11" s="16">
        <v>600</v>
      </c>
      <c r="Q11" s="206">
        <v>456.64</v>
      </c>
      <c r="R11" s="206">
        <v>602.28666666666663</v>
      </c>
      <c r="S11" s="206">
        <v>600</v>
      </c>
      <c r="T11" s="253">
        <v>0.49031999999999998</v>
      </c>
      <c r="U11" s="253">
        <v>0.71912000000000009</v>
      </c>
      <c r="V11" s="253">
        <v>0.6</v>
      </c>
      <c r="W11" s="251">
        <v>0.52536000000000005</v>
      </c>
      <c r="X11" s="251">
        <v>0.78379999999999994</v>
      </c>
      <c r="Y11" s="251">
        <v>0.65</v>
      </c>
      <c r="Z11" s="237">
        <v>92.579999999999984</v>
      </c>
      <c r="AA11" s="216">
        <v>0.9</v>
      </c>
    </row>
    <row r="12" spans="1:27" ht="18.75" customHeight="1" x14ac:dyDescent="0.25">
      <c r="A12" s="202" t="s">
        <v>36</v>
      </c>
      <c r="B12" s="16" t="s">
        <v>10</v>
      </c>
      <c r="C12" s="16" t="s">
        <v>10</v>
      </c>
      <c r="D12" s="16" t="s">
        <v>10</v>
      </c>
      <c r="E12" s="17" t="s">
        <v>10</v>
      </c>
      <c r="F12" s="17" t="s">
        <v>10</v>
      </c>
      <c r="G12" s="17" t="s">
        <v>10</v>
      </c>
      <c r="H12" s="16" t="s">
        <v>10</v>
      </c>
      <c r="I12" s="16" t="s">
        <v>10</v>
      </c>
      <c r="J12" s="16" t="s">
        <v>10</v>
      </c>
      <c r="K12" s="206">
        <v>654.40000000000009</v>
      </c>
      <c r="L12" s="206">
        <v>717.26666666666665</v>
      </c>
      <c r="M12" s="206">
        <v>700</v>
      </c>
      <c r="N12" s="16" t="s">
        <v>10</v>
      </c>
      <c r="O12" s="16" t="s">
        <v>10</v>
      </c>
      <c r="P12" s="16">
        <v>700</v>
      </c>
      <c r="Q12" s="206">
        <v>532.79</v>
      </c>
      <c r="R12" s="206">
        <v>680.47333333333336</v>
      </c>
      <c r="S12" s="206">
        <v>700</v>
      </c>
      <c r="T12" s="252" t="s">
        <v>10</v>
      </c>
      <c r="U12" s="252" t="s">
        <v>10</v>
      </c>
      <c r="V12" s="252" t="s">
        <v>10</v>
      </c>
      <c r="W12" s="251" t="s">
        <v>10</v>
      </c>
      <c r="X12" s="251" t="s">
        <v>10</v>
      </c>
      <c r="Y12" s="17" t="s">
        <v>10</v>
      </c>
      <c r="Z12" s="216"/>
      <c r="AA12" s="216"/>
    </row>
    <row r="13" spans="1:27" ht="18.75" customHeight="1" x14ac:dyDescent="0.25">
      <c r="A13" s="202" t="s">
        <v>37</v>
      </c>
      <c r="B13" s="16" t="s">
        <v>10</v>
      </c>
      <c r="C13" s="16" t="s">
        <v>10</v>
      </c>
      <c r="D13" s="16" t="s">
        <v>10</v>
      </c>
      <c r="E13" s="17" t="s">
        <v>10</v>
      </c>
      <c r="F13" s="17" t="s">
        <v>10</v>
      </c>
      <c r="G13" s="17" t="s">
        <v>10</v>
      </c>
      <c r="H13" s="16" t="s">
        <v>10</v>
      </c>
      <c r="I13" s="16" t="s">
        <v>10</v>
      </c>
      <c r="J13" s="16" t="s">
        <v>10</v>
      </c>
      <c r="K13" s="206">
        <v>699.6</v>
      </c>
      <c r="L13" s="206">
        <v>794.8</v>
      </c>
      <c r="M13" s="206">
        <v>800</v>
      </c>
      <c r="N13" s="16" t="s">
        <v>10</v>
      </c>
      <c r="O13" s="16" t="s">
        <v>10</v>
      </c>
      <c r="P13" s="16">
        <v>800</v>
      </c>
      <c r="Q13" s="206">
        <v>508.58000000000004</v>
      </c>
      <c r="R13" s="206">
        <v>752.07999999999993</v>
      </c>
      <c r="S13" s="206">
        <v>800</v>
      </c>
      <c r="T13" s="252" t="s">
        <v>10</v>
      </c>
      <c r="U13" s="252" t="s">
        <v>10</v>
      </c>
      <c r="V13" s="252" t="s">
        <v>10</v>
      </c>
      <c r="W13" s="251" t="s">
        <v>10</v>
      </c>
      <c r="X13" s="17" t="s">
        <v>10</v>
      </c>
      <c r="Y13" s="17" t="s">
        <v>10</v>
      </c>
      <c r="Z13" s="216"/>
      <c r="AA13" s="216"/>
    </row>
    <row r="14" spans="1:27" ht="18.75" customHeight="1" x14ac:dyDescent="0.25">
      <c r="A14" s="202" t="s">
        <v>38</v>
      </c>
      <c r="B14" s="16" t="s">
        <v>10</v>
      </c>
      <c r="C14" s="16" t="s">
        <v>10</v>
      </c>
      <c r="D14" s="16" t="s">
        <v>10</v>
      </c>
      <c r="E14" s="17" t="s">
        <v>10</v>
      </c>
      <c r="F14" s="17" t="s">
        <v>10</v>
      </c>
      <c r="G14" s="17" t="s">
        <v>10</v>
      </c>
      <c r="H14" s="16" t="s">
        <v>10</v>
      </c>
      <c r="I14" s="16" t="s">
        <v>10</v>
      </c>
      <c r="J14" s="16" t="s">
        <v>10</v>
      </c>
      <c r="K14" s="206">
        <v>817.40000000000009</v>
      </c>
      <c r="L14" s="206">
        <v>868.5333333333333</v>
      </c>
      <c r="M14" s="206">
        <v>900</v>
      </c>
      <c r="N14" s="16" t="s">
        <v>10</v>
      </c>
      <c r="O14" s="16" t="s">
        <v>10</v>
      </c>
      <c r="P14" s="16">
        <v>900</v>
      </c>
      <c r="Q14" s="206">
        <v>677.34999999999991</v>
      </c>
      <c r="R14" s="206">
        <v>817.56666666666661</v>
      </c>
      <c r="S14" s="206">
        <v>900</v>
      </c>
      <c r="T14" s="252" t="s">
        <v>10</v>
      </c>
      <c r="U14" s="252" t="s">
        <v>10</v>
      </c>
      <c r="V14" s="252" t="s">
        <v>10</v>
      </c>
      <c r="W14" s="17" t="s">
        <v>10</v>
      </c>
      <c r="X14" s="17" t="s">
        <v>10</v>
      </c>
      <c r="Y14" s="17" t="s">
        <v>10</v>
      </c>
      <c r="Z14" s="216"/>
      <c r="AA14" s="216"/>
    </row>
    <row r="15" spans="1:27" ht="18.75" customHeight="1" x14ac:dyDescent="0.25">
      <c r="A15" s="202" t="s">
        <v>88</v>
      </c>
      <c r="B15" s="117">
        <f t="shared" ref="B15:J15" si="0">AVERAGE(B7:B14)</f>
        <v>43.734999999999999</v>
      </c>
      <c r="C15" s="117">
        <f t="shared" si="0"/>
        <v>63.350999999999999</v>
      </c>
      <c r="D15" s="117">
        <f t="shared" si="0"/>
        <v>62.25</v>
      </c>
      <c r="E15" s="120">
        <f t="shared" si="0"/>
        <v>4.056</v>
      </c>
      <c r="F15" s="120">
        <f t="shared" si="0"/>
        <v>5.7736000000000001</v>
      </c>
      <c r="G15" s="120">
        <f t="shared" si="0"/>
        <v>3.9</v>
      </c>
      <c r="H15" s="207">
        <f t="shared" si="0"/>
        <v>93.8</v>
      </c>
      <c r="I15" s="207">
        <f t="shared" si="0"/>
        <v>123.96250000000001</v>
      </c>
      <c r="J15" s="207">
        <f t="shared" si="0"/>
        <v>114.5</v>
      </c>
      <c r="K15" s="183">
        <f>IFERROR((AVERAGE(K7:K14)),"-")</f>
        <v>560.31666666666672</v>
      </c>
      <c r="L15" s="183">
        <f>IFERROR((AVERAGE(L7:L14)),"-")</f>
        <v>645.94444444444446</v>
      </c>
      <c r="M15" s="183">
        <f t="shared" ref="M15" si="1">AVERAGE(M7:M14)</f>
        <v>600</v>
      </c>
      <c r="N15" s="182">
        <f t="shared" ref="N15:S15" si="2">IFERROR((AVERAGE(N7:N14)),"-")</f>
        <v>440</v>
      </c>
      <c r="O15" s="182">
        <f t="shared" si="2"/>
        <v>559.5</v>
      </c>
      <c r="P15" s="182">
        <f t="shared" si="2"/>
        <v>700</v>
      </c>
      <c r="Q15" s="183">
        <f t="shared" si="2"/>
        <v>473.02499999999992</v>
      </c>
      <c r="R15" s="183">
        <f t="shared" si="2"/>
        <v>620.93333333333328</v>
      </c>
      <c r="S15" s="183">
        <f t="shared" si="2"/>
        <v>600</v>
      </c>
      <c r="T15" s="254">
        <f>AVERAGE(T7:T14)</f>
        <v>0.31542999999999999</v>
      </c>
      <c r="U15" s="254">
        <f t="shared" ref="U15:V15" si="3">AVERAGE(U7:U14)</f>
        <v>0.54566999999999999</v>
      </c>
      <c r="V15" s="254">
        <f t="shared" si="3"/>
        <v>0.41249999999999998</v>
      </c>
      <c r="W15" s="251">
        <f>AVERAGE(W7:W14)</f>
        <v>0.36238666666666663</v>
      </c>
      <c r="X15" s="251">
        <f>AVERAGE(X7:X14)</f>
        <v>0.65965333333333331</v>
      </c>
      <c r="Y15" s="251">
        <f t="shared" ref="Y15:AA15" si="4">AVERAGE(Y7:Y14)</f>
        <v>0.48333333333333339</v>
      </c>
      <c r="Z15" s="117">
        <f t="shared" si="4"/>
        <v>89.8142</v>
      </c>
      <c r="AA15" s="117">
        <f t="shared" si="4"/>
        <v>0.9</v>
      </c>
    </row>
    <row r="16" spans="1:27" ht="18.75" customHeight="1" x14ac:dyDescent="0.25">
      <c r="A16" s="202" t="s">
        <v>89</v>
      </c>
      <c r="B16" s="267">
        <f>(C15-B15)/B15</f>
        <v>0.44851949239739342</v>
      </c>
      <c r="C16" s="268"/>
      <c r="D16" s="180" t="s">
        <v>10</v>
      </c>
      <c r="E16" s="269">
        <f>(F15-E15)/E15</f>
        <v>0.42347140039447734</v>
      </c>
      <c r="F16" s="270"/>
      <c r="G16" s="181" t="s">
        <v>10</v>
      </c>
      <c r="H16" s="267">
        <f>(I15-H15)/H15</f>
        <v>0.32156183368869945</v>
      </c>
      <c r="I16" s="268"/>
      <c r="J16" s="180" t="s">
        <v>10</v>
      </c>
      <c r="K16" s="269">
        <f>IFERROR(((L15-K15)/K15),"-")</f>
        <v>0.15282032977383811</v>
      </c>
      <c r="L16" s="270"/>
      <c r="M16" s="181" t="s">
        <v>10</v>
      </c>
      <c r="N16" s="267">
        <f>IFERROR(((O15-N15)/N15),"-")</f>
        <v>0.27159090909090911</v>
      </c>
      <c r="O16" s="268"/>
      <c r="P16" s="180" t="s">
        <v>10</v>
      </c>
      <c r="Q16" s="269">
        <f>IFERROR(((R15-Q15)/Q15),"-")</f>
        <v>0.31268608072159693</v>
      </c>
      <c r="R16" s="270"/>
      <c r="S16" s="181" t="s">
        <v>10</v>
      </c>
      <c r="T16" s="267">
        <f>(U15-T15)/T15</f>
        <v>0.72992423041562315</v>
      </c>
      <c r="U16" s="268"/>
      <c r="V16" s="180" t="s">
        <v>10</v>
      </c>
      <c r="W16" s="269">
        <f>(X15-W15)/W15</f>
        <v>0.82030243938334757</v>
      </c>
      <c r="X16" s="270"/>
      <c r="Y16" s="181" t="s">
        <v>10</v>
      </c>
      <c r="Z16" s="267" t="s">
        <v>10</v>
      </c>
      <c r="AA16" s="268" t="s">
        <v>10</v>
      </c>
    </row>
    <row r="17" spans="1:1" x14ac:dyDescent="0.25">
      <c r="A17" s="119" t="s">
        <v>110</v>
      </c>
    </row>
  </sheetData>
  <mergeCells count="20">
    <mergeCell ref="Z5:AA5"/>
    <mergeCell ref="B2:Z2"/>
    <mergeCell ref="B3:Z3"/>
    <mergeCell ref="T5:V5"/>
    <mergeCell ref="Q5:S5"/>
    <mergeCell ref="N5:P5"/>
    <mergeCell ref="K5:M5"/>
    <mergeCell ref="E5:G5"/>
    <mergeCell ref="B5:D5"/>
    <mergeCell ref="W5:Y5"/>
    <mergeCell ref="H5:J5"/>
    <mergeCell ref="Z16:AA16"/>
    <mergeCell ref="T16:U16"/>
    <mergeCell ref="W16:X16"/>
    <mergeCell ref="B16:C16"/>
    <mergeCell ref="E16:F16"/>
    <mergeCell ref="K16:L16"/>
    <mergeCell ref="N16:O16"/>
    <mergeCell ref="Q16:R16"/>
    <mergeCell ref="H16:I16"/>
  </mergeCells>
  <pageMargins left="0.5" right="0.5" top="0.5" bottom="0.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0" tint="-0.34998626667073579"/>
    <pageSetUpPr fitToPage="1"/>
  </sheetPr>
  <dimension ref="A1:Z47"/>
  <sheetViews>
    <sheetView tabSelected="1" view="pageLayout" workbookViewId="0">
      <selection activeCell="O12" sqref="O1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5.25" customHeight="1" x14ac:dyDescent="0.4">
      <c r="A1" s="22"/>
      <c r="B1" s="287" t="s">
        <v>75</v>
      </c>
      <c r="C1" s="287"/>
      <c r="D1" s="287"/>
      <c r="E1" s="287"/>
      <c r="F1" s="287"/>
      <c r="G1" s="287"/>
      <c r="H1" s="287"/>
      <c r="I1" s="287"/>
      <c r="J1" s="287"/>
      <c r="K1" s="287"/>
      <c r="L1" s="287"/>
      <c r="M1" s="287"/>
      <c r="N1" s="287"/>
      <c r="O1" s="287"/>
      <c r="P1" s="287"/>
      <c r="Q1" s="287"/>
      <c r="R1" s="287"/>
      <c r="S1" s="287"/>
      <c r="T1" s="287"/>
      <c r="U1" s="287"/>
      <c r="V1" s="287"/>
      <c r="W1" s="287"/>
      <c r="X1" s="287"/>
      <c r="Y1" s="287"/>
      <c r="Z1" s="287"/>
    </row>
    <row r="2" spans="1:26" s="25" customFormat="1" ht="18.75" customHeight="1" x14ac:dyDescent="0.25">
      <c r="A2" s="24"/>
      <c r="B2" s="288" t="s">
        <v>76</v>
      </c>
      <c r="C2" s="288"/>
      <c r="D2" s="288"/>
      <c r="E2" s="288"/>
      <c r="F2" s="288"/>
      <c r="G2" s="288"/>
      <c r="H2" s="288"/>
      <c r="I2" s="288"/>
      <c r="J2" s="288"/>
      <c r="K2" s="288"/>
      <c r="L2" s="288"/>
      <c r="M2" s="288"/>
      <c r="N2" s="288"/>
      <c r="O2" s="288"/>
      <c r="P2" s="288"/>
      <c r="Q2" s="288"/>
      <c r="R2" s="288"/>
      <c r="S2" s="288"/>
      <c r="T2" s="288"/>
      <c r="U2" s="288"/>
      <c r="V2" s="288"/>
      <c r="W2" s="288"/>
      <c r="X2" s="288"/>
      <c r="Y2" s="288"/>
      <c r="Z2" s="288"/>
    </row>
    <row r="3" spans="1:26" s="25" customFormat="1" ht="6" customHeight="1" x14ac:dyDescent="0.25">
      <c r="A3" s="24"/>
      <c r="B3" s="24"/>
      <c r="C3" s="24"/>
      <c r="D3" s="68"/>
      <c r="E3" s="68"/>
      <c r="F3" s="68"/>
      <c r="G3" s="68"/>
      <c r="H3" s="68"/>
      <c r="I3" s="68"/>
      <c r="J3" s="68"/>
      <c r="K3" s="68"/>
      <c r="L3" s="68"/>
    </row>
    <row r="4" spans="1:26" ht="17.25" customHeight="1" x14ac:dyDescent="0.25">
      <c r="A4" s="271" t="s">
        <v>25</v>
      </c>
      <c r="B4" s="271"/>
      <c r="C4" s="271"/>
      <c r="D4" s="271"/>
      <c r="E4" s="271"/>
      <c r="F4" s="271" t="s">
        <v>27</v>
      </c>
      <c r="G4" s="295"/>
      <c r="H4" s="295"/>
      <c r="I4" s="271" t="s">
        <v>26</v>
      </c>
      <c r="J4" s="271"/>
      <c r="K4" s="271"/>
      <c r="L4" s="271" t="s">
        <v>79</v>
      </c>
      <c r="M4" s="271"/>
      <c r="P4" s="73"/>
      <c r="Q4" s="73"/>
      <c r="R4" s="73"/>
      <c r="S4" s="271" t="s">
        <v>45</v>
      </c>
      <c r="T4" s="271"/>
      <c r="U4" s="271"/>
      <c r="V4" s="271"/>
      <c r="W4" s="271"/>
      <c r="X4" s="271"/>
      <c r="Y4" s="271"/>
      <c r="Z4" s="271"/>
    </row>
    <row r="5" spans="1:26" ht="17.25" customHeight="1" x14ac:dyDescent="0.25">
      <c r="A5" s="289" t="str">
        <f>'70'!A6:B6</f>
        <v>??</v>
      </c>
      <c r="B5" s="289"/>
      <c r="C5" s="289"/>
      <c r="D5" s="289"/>
      <c r="E5" s="289"/>
      <c r="F5" s="289" t="str">
        <f>'70'!D6</f>
        <v>??</v>
      </c>
      <c r="G5" s="290"/>
      <c r="H5" s="290"/>
      <c r="I5" s="289" t="str">
        <f>'70'!G6</f>
        <v>?</v>
      </c>
      <c r="J5" s="289"/>
      <c r="K5" s="289"/>
      <c r="L5" s="291">
        <f ca="1">TODAY()</f>
        <v>45162</v>
      </c>
      <c r="M5" s="292"/>
      <c r="N5" s="10"/>
      <c r="O5" s="10"/>
      <c r="P5" s="73"/>
      <c r="Q5" s="108"/>
      <c r="R5" s="108"/>
      <c r="S5" s="296" t="s">
        <v>47</v>
      </c>
      <c r="T5" s="296"/>
      <c r="U5" s="296"/>
      <c r="V5" s="296"/>
      <c r="W5" s="297" t="s">
        <v>101</v>
      </c>
      <c r="X5" s="297"/>
      <c r="Y5" s="297"/>
      <c r="Z5" s="297"/>
    </row>
    <row r="6" spans="1:26" ht="6" customHeight="1" x14ac:dyDescent="0.25">
      <c r="M6" s="28"/>
      <c r="N6" s="28"/>
      <c r="O6" s="28"/>
      <c r="P6" s="28"/>
      <c r="Q6" s="26"/>
      <c r="R6" s="26"/>
      <c r="S6" s="26"/>
      <c r="T6" s="26"/>
      <c r="U6" s="27"/>
      <c r="V6" s="27"/>
      <c r="W6" s="27"/>
      <c r="X6" s="27"/>
    </row>
    <row r="7" spans="1:26" ht="14.25" customHeight="1" x14ac:dyDescent="0.25">
      <c r="A7" s="281" t="s">
        <v>17</v>
      </c>
      <c r="B7" s="282"/>
      <c r="C7" s="282"/>
      <c r="D7" s="282"/>
      <c r="E7" s="282"/>
      <c r="F7" s="285"/>
      <c r="G7" s="174" t="s">
        <v>103</v>
      </c>
      <c r="H7" s="174" t="s">
        <v>102</v>
      </c>
      <c r="J7" s="281" t="s">
        <v>12</v>
      </c>
      <c r="K7" s="282"/>
      <c r="L7" s="282"/>
      <c r="M7" s="282"/>
      <c r="N7" s="282"/>
      <c r="O7" s="174" t="s">
        <v>85</v>
      </c>
      <c r="P7" s="174" t="s">
        <v>78</v>
      </c>
      <c r="Q7" s="174" t="s">
        <v>102</v>
      </c>
      <c r="S7" s="281" t="s">
        <v>49</v>
      </c>
      <c r="T7" s="282"/>
      <c r="U7" s="282"/>
      <c r="V7" s="282"/>
      <c r="W7" s="282"/>
      <c r="X7" s="174" t="s">
        <v>85</v>
      </c>
      <c r="Y7" s="174" t="s">
        <v>78</v>
      </c>
      <c r="Z7" s="174" t="s">
        <v>102</v>
      </c>
    </row>
    <row r="8" spans="1:26" ht="14.25" customHeight="1" x14ac:dyDescent="0.25">
      <c r="A8" s="283"/>
      <c r="B8" s="284"/>
      <c r="C8" s="284"/>
      <c r="D8" s="284"/>
      <c r="E8" s="284"/>
      <c r="F8" s="286"/>
      <c r="G8" s="175" t="str">
        <f>HW!K44</f>
        <v>-</v>
      </c>
      <c r="H8" s="175" t="str">
        <f>HW!L44</f>
        <v>-</v>
      </c>
      <c r="J8" s="283"/>
      <c r="K8" s="284"/>
      <c r="L8" s="284"/>
      <c r="M8" s="284"/>
      <c r="N8" s="284"/>
      <c r="O8" s="175" t="str">
        <f>'70'!L44</f>
        <v>-</v>
      </c>
      <c r="P8" s="175" t="str">
        <f>'70'!M44</f>
        <v>-</v>
      </c>
      <c r="Q8" s="175" t="str">
        <f>'70'!N44</f>
        <v>-</v>
      </c>
      <c r="S8" s="283"/>
      <c r="T8" s="284"/>
      <c r="U8" s="284"/>
      <c r="V8" s="284"/>
      <c r="W8" s="284"/>
      <c r="X8" s="175" t="str">
        <f>Spell!L44</f>
        <v>-</v>
      </c>
      <c r="Y8" s="175" t="str">
        <f>Spell!M44</f>
        <v>-</v>
      </c>
      <c r="Z8" s="175" t="str">
        <f>Spell!N44</f>
        <v>-</v>
      </c>
    </row>
    <row r="9" spans="1:26" ht="14.25" customHeight="1" x14ac:dyDescent="0.25">
      <c r="A9" s="67" t="s">
        <v>52</v>
      </c>
      <c r="B9" s="67" t="s">
        <v>57</v>
      </c>
      <c r="C9" s="67" t="s">
        <v>53</v>
      </c>
      <c r="D9" s="67" t="s">
        <v>54</v>
      </c>
      <c r="E9" s="67" t="s">
        <v>55</v>
      </c>
      <c r="F9" s="67" t="s">
        <v>56</v>
      </c>
      <c r="G9" s="70" t="s">
        <v>9</v>
      </c>
      <c r="H9" s="70"/>
      <c r="J9" s="67" t="s">
        <v>0</v>
      </c>
      <c r="K9" s="67" t="s">
        <v>24</v>
      </c>
      <c r="L9" s="67" t="s">
        <v>3</v>
      </c>
      <c r="M9" s="67" t="s">
        <v>4</v>
      </c>
      <c r="N9" s="67" t="s">
        <v>5</v>
      </c>
      <c r="O9" s="67" t="s">
        <v>6</v>
      </c>
      <c r="P9" s="67" t="s">
        <v>7</v>
      </c>
      <c r="Q9" s="67" t="s">
        <v>8</v>
      </c>
      <c r="S9" s="67" t="s">
        <v>0</v>
      </c>
      <c r="T9" s="67" t="s">
        <v>24</v>
      </c>
      <c r="U9" s="67" t="s">
        <v>3</v>
      </c>
      <c r="V9" s="67" t="s">
        <v>4</v>
      </c>
      <c r="W9" s="67" t="s">
        <v>5</v>
      </c>
      <c r="X9" s="67" t="s">
        <v>6</v>
      </c>
      <c r="Y9" s="67" t="s">
        <v>7</v>
      </c>
      <c r="Z9" s="67" t="s">
        <v>8</v>
      </c>
    </row>
    <row r="10" spans="1:26" ht="14.25" customHeight="1" x14ac:dyDescent="0.25">
      <c r="A10" s="176" t="str">
        <f>HW!D44</f>
        <v>-</v>
      </c>
      <c r="B10" s="176" t="str">
        <f>HW!E44</f>
        <v>-</v>
      </c>
      <c r="C10" s="176" t="str">
        <f>HW!F44</f>
        <v>-</v>
      </c>
      <c r="D10" s="176" t="str">
        <f>HW!G44</f>
        <v>-</v>
      </c>
      <c r="E10" s="176" t="str">
        <f>HW!H44</f>
        <v>-</v>
      </c>
      <c r="F10" s="176" t="str">
        <f>HW!I44</f>
        <v>-</v>
      </c>
      <c r="G10" s="176" t="str">
        <f>HW!J44</f>
        <v>-</v>
      </c>
      <c r="H10" s="12"/>
      <c r="J10" s="164" t="str">
        <f>'70'!D44</f>
        <v>-</v>
      </c>
      <c r="K10" s="164" t="str">
        <f>'70'!E44</f>
        <v>-</v>
      </c>
      <c r="L10" s="164" t="str">
        <f>'70'!F44</f>
        <v>-</v>
      </c>
      <c r="M10" s="164" t="str">
        <f>'70'!G44</f>
        <v>-</v>
      </c>
      <c r="N10" s="164" t="str">
        <f>'70'!H44</f>
        <v>-</v>
      </c>
      <c r="O10" s="164" t="str">
        <f>'70'!I44</f>
        <v>-</v>
      </c>
      <c r="P10" s="164" t="str">
        <f>'70'!J44</f>
        <v>-</v>
      </c>
      <c r="Q10" s="164" t="str">
        <f>'70'!K44</f>
        <v>-</v>
      </c>
      <c r="S10" s="12" t="str">
        <f>Spell!D44</f>
        <v>-</v>
      </c>
      <c r="T10" s="12" t="str">
        <f>Spell!E44</f>
        <v>-</v>
      </c>
      <c r="U10" s="12" t="str">
        <f>Spell!F44</f>
        <v>-</v>
      </c>
      <c r="V10" s="12" t="str">
        <f>Spell!G44</f>
        <v>-</v>
      </c>
      <c r="W10" s="12" t="str">
        <f>Spell!H44</f>
        <v>-</v>
      </c>
      <c r="X10" s="12" t="str">
        <f>Spell!I44</f>
        <v>-</v>
      </c>
      <c r="Y10" s="12" t="str">
        <f>Spell!J44</f>
        <v>-</v>
      </c>
      <c r="Z10" s="12" t="str">
        <f>Spell!K44</f>
        <v>-</v>
      </c>
    </row>
    <row r="11" spans="1:26" ht="11.25" customHeight="1" x14ac:dyDescent="0.25">
      <c r="A11" s="138"/>
      <c r="B11" s="139"/>
      <c r="C11" s="139"/>
      <c r="D11" s="139"/>
      <c r="E11" s="139"/>
      <c r="F11" s="139"/>
      <c r="G11" s="139"/>
      <c r="H11" s="33"/>
      <c r="J11" s="32"/>
      <c r="K11" s="19"/>
      <c r="L11" s="19"/>
      <c r="M11" s="19"/>
      <c r="N11" s="19"/>
      <c r="O11" s="19"/>
      <c r="P11" s="19"/>
      <c r="Q11" s="33"/>
      <c r="S11" s="32"/>
      <c r="T11" s="19"/>
      <c r="U11" s="19"/>
      <c r="V11" s="19"/>
      <c r="W11" s="19"/>
      <c r="X11" s="19"/>
      <c r="Y11" s="19"/>
      <c r="Z11" s="33"/>
    </row>
    <row r="12" spans="1:26" ht="11.25" customHeight="1" x14ac:dyDescent="0.25">
      <c r="A12" s="37" t="str">
        <f>HW!$L$6</f>
        <v>-</v>
      </c>
      <c r="B12" s="14" t="str">
        <f>HW!$L$6</f>
        <v>-</v>
      </c>
      <c r="C12" s="14" t="str">
        <f>HW!$L$6</f>
        <v>-</v>
      </c>
      <c r="D12" s="14" t="str">
        <f>HW!$L$6</f>
        <v>-</v>
      </c>
      <c r="E12" s="14" t="str">
        <f>HW!$L$6</f>
        <v>-</v>
      </c>
      <c r="F12" s="14" t="str">
        <f>HW!$L$6</f>
        <v>-</v>
      </c>
      <c r="G12" s="14" t="str">
        <f>HW!$L$6</f>
        <v>-</v>
      </c>
      <c r="H12" s="9"/>
      <c r="J12" s="8" t="str">
        <f>'70'!$N$6</f>
        <v>-</v>
      </c>
      <c r="K12" s="13" t="str">
        <f>'70'!$N$6</f>
        <v>-</v>
      </c>
      <c r="L12" s="13" t="str">
        <f>'70'!$N$6</f>
        <v>-</v>
      </c>
      <c r="M12" s="13" t="str">
        <f>'70'!$N$6</f>
        <v>-</v>
      </c>
      <c r="N12" s="13" t="str">
        <f>'70'!$N$6</f>
        <v>-</v>
      </c>
      <c r="O12" s="13" t="str">
        <f>'70'!$N$6</f>
        <v>-</v>
      </c>
      <c r="P12" s="13" t="str">
        <f>'70'!$N$6</f>
        <v>-</v>
      </c>
      <c r="Q12" s="9" t="str">
        <f>'70'!$N$6</f>
        <v>-</v>
      </c>
      <c r="S12" s="8" t="str">
        <f>Spell!$N$6</f>
        <v>-</v>
      </c>
      <c r="T12" s="13" t="str">
        <f>Spell!$N$6</f>
        <v>-</v>
      </c>
      <c r="U12" s="13" t="str">
        <f>Spell!$N$6</f>
        <v>-</v>
      </c>
      <c r="V12" s="13" t="str">
        <f>Spell!$N$6</f>
        <v>-</v>
      </c>
      <c r="W12" s="13" t="str">
        <f>Spell!$N$6</f>
        <v>-</v>
      </c>
      <c r="X12" s="13" t="str">
        <f>Spell!$N$6</f>
        <v>-</v>
      </c>
      <c r="Y12" s="13" t="str">
        <f>Spell!$N$6</f>
        <v>-</v>
      </c>
      <c r="Z12" s="9" t="str">
        <f>Spell!$N$6</f>
        <v>-</v>
      </c>
    </row>
    <row r="13" spans="1:26" ht="11.25" customHeight="1" x14ac:dyDescent="0.25">
      <c r="A13" s="37" t="str">
        <f>HW!$K$6</f>
        <v>-</v>
      </c>
      <c r="B13" s="14" t="str">
        <f>HW!$K$6</f>
        <v>-</v>
      </c>
      <c r="C13" s="14" t="str">
        <f>HW!$K$6</f>
        <v>-</v>
      </c>
      <c r="D13" s="14" t="str">
        <f>HW!$K$6</f>
        <v>-</v>
      </c>
      <c r="E13" s="14" t="str">
        <f>HW!$K$6</f>
        <v>-</v>
      </c>
      <c r="F13" s="14" t="str">
        <f>HW!$K$6</f>
        <v>-</v>
      </c>
      <c r="G13" s="14" t="str">
        <f>HW!$K$6</f>
        <v>-</v>
      </c>
      <c r="H13" s="46"/>
      <c r="J13" s="8" t="str">
        <f>'70'!L6</f>
        <v>-</v>
      </c>
      <c r="K13" s="30" t="e">
        <f t="shared" ref="K13:P13" si="0">(($Q$13-$J$13)/7)+J13</f>
        <v>#VALUE!</v>
      </c>
      <c r="L13" s="30" t="e">
        <f t="shared" si="0"/>
        <v>#VALUE!</v>
      </c>
      <c r="M13" s="30" t="e">
        <f t="shared" si="0"/>
        <v>#VALUE!</v>
      </c>
      <c r="N13" s="30" t="e">
        <f t="shared" si="0"/>
        <v>#VALUE!</v>
      </c>
      <c r="O13" s="30" t="e">
        <f t="shared" si="0"/>
        <v>#VALUE!</v>
      </c>
      <c r="P13" s="30" t="e">
        <f t="shared" si="0"/>
        <v>#VALUE!</v>
      </c>
      <c r="Q13" s="9" t="str">
        <f>'70'!M6</f>
        <v>-</v>
      </c>
      <c r="S13" s="8" t="str">
        <f>Spell!L6</f>
        <v>-</v>
      </c>
      <c r="T13" s="30" t="e">
        <f t="shared" ref="T13:Y13" si="1">(($Z$13-$S$13)/7)+S13</f>
        <v>#VALUE!</v>
      </c>
      <c r="U13" s="30" t="e">
        <f t="shared" si="1"/>
        <v>#VALUE!</v>
      </c>
      <c r="V13" s="30" t="e">
        <f t="shared" si="1"/>
        <v>#VALUE!</v>
      </c>
      <c r="W13" s="30" t="e">
        <f t="shared" si="1"/>
        <v>#VALUE!</v>
      </c>
      <c r="X13" s="30" t="e">
        <f t="shared" si="1"/>
        <v>#VALUE!</v>
      </c>
      <c r="Y13" s="30" t="e">
        <f t="shared" si="1"/>
        <v>#VALUE!</v>
      </c>
      <c r="Z13" s="9" t="str">
        <f>Spell!M6</f>
        <v>-</v>
      </c>
    </row>
    <row r="14" spans="1:26" ht="11.25" customHeight="1" x14ac:dyDescent="0.25">
      <c r="A14" s="37"/>
      <c r="B14" s="14"/>
      <c r="C14" s="14"/>
      <c r="D14" s="14"/>
      <c r="E14" s="14"/>
      <c r="F14" s="14"/>
      <c r="G14" s="14"/>
      <c r="H14" s="9"/>
      <c r="J14" s="8"/>
      <c r="K14" s="13"/>
      <c r="L14" s="13"/>
      <c r="M14" s="13"/>
      <c r="N14" s="13"/>
      <c r="O14" s="13"/>
      <c r="P14" s="13"/>
      <c r="Q14" s="9"/>
      <c r="S14" s="8"/>
      <c r="T14" s="13"/>
      <c r="U14" s="13"/>
      <c r="V14" s="13"/>
      <c r="W14" s="13"/>
      <c r="X14" s="13"/>
      <c r="Y14" s="13"/>
      <c r="Z14" s="9"/>
    </row>
    <row r="15" spans="1:26" ht="11.25" customHeight="1" x14ac:dyDescent="0.25">
      <c r="A15" s="37"/>
      <c r="B15" s="14"/>
      <c r="C15" s="14"/>
      <c r="D15" s="14"/>
      <c r="E15" s="14"/>
      <c r="F15" s="14"/>
      <c r="G15" s="14"/>
      <c r="H15" s="9"/>
      <c r="J15" s="8"/>
      <c r="K15" s="13"/>
      <c r="L15" s="13"/>
      <c r="M15" s="13"/>
      <c r="N15" s="13"/>
      <c r="O15" s="13"/>
      <c r="P15" s="13"/>
      <c r="Q15" s="9"/>
      <c r="S15" s="8"/>
      <c r="T15" s="13"/>
      <c r="U15" s="13"/>
      <c r="V15" s="13"/>
      <c r="W15" s="13"/>
      <c r="X15" s="13"/>
      <c r="Y15" s="13"/>
      <c r="Z15" s="9"/>
    </row>
    <row r="16" spans="1:26" ht="11.2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2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25" customHeight="1" x14ac:dyDescent="0.25">
      <c r="A18" s="32"/>
      <c r="B18" s="19"/>
      <c r="C18" s="19"/>
      <c r="D18" s="19"/>
      <c r="E18" s="19"/>
      <c r="F18" s="19"/>
      <c r="G18" s="19"/>
      <c r="H18" s="33"/>
      <c r="J18" s="32"/>
      <c r="K18" s="19"/>
      <c r="L18" s="19"/>
      <c r="M18" s="19"/>
      <c r="N18" s="19"/>
      <c r="O18" s="19"/>
      <c r="P18" s="19"/>
      <c r="Q18" s="33"/>
      <c r="S18" s="32"/>
      <c r="T18" s="19"/>
      <c r="U18" s="19"/>
      <c r="V18" s="19"/>
      <c r="W18" s="19"/>
      <c r="X18" s="19"/>
      <c r="Y18" s="19"/>
      <c r="Z18" s="33"/>
    </row>
    <row r="19" spans="1:26" ht="11.25" customHeight="1" x14ac:dyDescent="0.25">
      <c r="A19" s="35"/>
      <c r="B19" s="11"/>
      <c r="C19" s="11"/>
      <c r="D19" s="11"/>
      <c r="E19" s="11"/>
      <c r="F19" s="11"/>
      <c r="G19" s="11"/>
      <c r="H19" s="36"/>
      <c r="J19" s="35"/>
      <c r="K19" s="11"/>
      <c r="L19" s="11"/>
      <c r="M19" s="11"/>
      <c r="N19" s="11"/>
      <c r="O19" s="11"/>
      <c r="P19" s="11"/>
      <c r="Q19" s="36"/>
      <c r="S19" s="35"/>
      <c r="T19" s="11"/>
      <c r="U19" s="11"/>
      <c r="V19" s="11"/>
      <c r="W19" s="11"/>
      <c r="X19" s="11"/>
      <c r="Y19" s="11"/>
      <c r="Z19" s="36"/>
    </row>
    <row r="20" spans="1:26" ht="6" customHeight="1" x14ac:dyDescent="0.25">
      <c r="L20" s="31"/>
    </row>
    <row r="21" spans="1:26" ht="14.25" customHeight="1" x14ac:dyDescent="0.25">
      <c r="A21" s="281" t="s">
        <v>186</v>
      </c>
      <c r="B21" s="282"/>
      <c r="C21" s="282"/>
      <c r="D21" s="282"/>
      <c r="E21" s="282"/>
      <c r="F21" s="174" t="s">
        <v>85</v>
      </c>
      <c r="G21" s="174" t="s">
        <v>78</v>
      </c>
      <c r="H21" s="174" t="s">
        <v>102</v>
      </c>
      <c r="J21" s="281" t="s">
        <v>194</v>
      </c>
      <c r="K21" s="282"/>
      <c r="L21" s="282"/>
      <c r="M21" s="282"/>
      <c r="N21" s="282"/>
      <c r="O21" s="174" t="s">
        <v>85</v>
      </c>
      <c r="P21" s="174" t="s">
        <v>78</v>
      </c>
      <c r="Q21" s="174" t="s">
        <v>102</v>
      </c>
      <c r="S21" s="281" t="s">
        <v>124</v>
      </c>
      <c r="T21" s="282"/>
      <c r="U21" s="282"/>
      <c r="V21" s="282"/>
      <c r="W21" s="282"/>
      <c r="X21" s="174" t="s">
        <v>85</v>
      </c>
      <c r="Y21" s="174" t="s">
        <v>78</v>
      </c>
      <c r="Z21" s="174" t="s">
        <v>102</v>
      </c>
    </row>
    <row r="22" spans="1:26" ht="14.25" customHeight="1" x14ac:dyDescent="0.25">
      <c r="A22" s="283"/>
      <c r="B22" s="284"/>
      <c r="C22" s="284"/>
      <c r="D22" s="284"/>
      <c r="E22" s="284"/>
      <c r="F22" s="175" t="str">
        <f>'IXL ELA'!P46</f>
        <v>-</v>
      </c>
      <c r="G22" s="175" t="str">
        <f>'IXL ELA'!Q46</f>
        <v>-</v>
      </c>
      <c r="H22" s="175" t="str">
        <f>'IXL ELA'!R46</f>
        <v>-</v>
      </c>
      <c r="J22" s="283"/>
      <c r="K22" s="284"/>
      <c r="L22" s="284"/>
      <c r="M22" s="284"/>
      <c r="N22" s="284"/>
      <c r="O22" s="175" t="str">
        <f>'IXL ELA'!H46</f>
        <v>-</v>
      </c>
      <c r="P22" s="175" t="str">
        <f>'IXL ELA'!I46</f>
        <v>-</v>
      </c>
      <c r="Q22" s="175" t="str">
        <f>'IXL ELA'!J46</f>
        <v>-</v>
      </c>
      <c r="S22" s="283"/>
      <c r="T22" s="284"/>
      <c r="U22" s="284"/>
      <c r="V22" s="284"/>
      <c r="W22" s="284"/>
      <c r="X22" s="175" t="str">
        <f>WPM!G46</f>
        <v>-</v>
      </c>
      <c r="Y22" s="175" t="str">
        <f>WPM!H46</f>
        <v>-</v>
      </c>
      <c r="Z22" s="175" t="str">
        <f>WPM!I46</f>
        <v>-</v>
      </c>
    </row>
    <row r="23" spans="1:26" ht="14.25" customHeight="1" x14ac:dyDescent="0.25">
      <c r="A23" s="279" t="s">
        <v>31</v>
      </c>
      <c r="B23" s="280"/>
      <c r="C23" s="279" t="s">
        <v>32</v>
      </c>
      <c r="D23" s="280"/>
      <c r="E23" s="279" t="s">
        <v>33</v>
      </c>
      <c r="F23" s="280"/>
      <c r="G23" s="279"/>
      <c r="H23" s="280"/>
      <c r="J23" s="279" t="s">
        <v>31</v>
      </c>
      <c r="K23" s="280"/>
      <c r="L23" s="279" t="s">
        <v>32</v>
      </c>
      <c r="M23" s="280"/>
      <c r="N23" s="279" t="s">
        <v>33</v>
      </c>
      <c r="O23" s="280"/>
      <c r="P23" s="279"/>
      <c r="Q23" s="280"/>
      <c r="S23" s="279" t="s">
        <v>31</v>
      </c>
      <c r="T23" s="280"/>
      <c r="U23" s="279" t="s">
        <v>32</v>
      </c>
      <c r="V23" s="280"/>
      <c r="W23" s="279" t="s">
        <v>33</v>
      </c>
      <c r="X23" s="280"/>
      <c r="Y23" s="279"/>
      <c r="Z23" s="280"/>
    </row>
    <row r="24" spans="1:26" ht="14.25" customHeight="1" x14ac:dyDescent="0.25">
      <c r="A24" s="293" t="str">
        <f>'IXL ELA'!L46</f>
        <v>-</v>
      </c>
      <c r="B24" s="294"/>
      <c r="C24" s="293" t="str">
        <f>'IXL ELA'!M46</f>
        <v>-</v>
      </c>
      <c r="D24" s="294"/>
      <c r="E24" s="293" t="str">
        <f>'IXL ELA'!N46</f>
        <v>-</v>
      </c>
      <c r="F24" s="294"/>
      <c r="G24" s="293"/>
      <c r="H24" s="294"/>
      <c r="J24" s="277" t="str">
        <f>'IXL ELA'!D46</f>
        <v>-</v>
      </c>
      <c r="K24" s="278"/>
      <c r="L24" s="277" t="str">
        <f>'IXL ELA'!E46</f>
        <v>-</v>
      </c>
      <c r="M24" s="278"/>
      <c r="N24" s="277" t="str">
        <f>'IXL ELA'!F46</f>
        <v>-</v>
      </c>
      <c r="O24" s="278"/>
      <c r="P24" s="277"/>
      <c r="Q24" s="278"/>
      <c r="S24" s="277" t="str">
        <f>WPM!D46</f>
        <v>-</v>
      </c>
      <c r="T24" s="278"/>
      <c r="U24" s="277" t="str">
        <f>WPM!E46</f>
        <v>-</v>
      </c>
      <c r="V24" s="278"/>
      <c r="W24" s="277" t="str">
        <f>WPM!F46</f>
        <v>-</v>
      </c>
      <c r="X24" s="278"/>
      <c r="Y24" s="277"/>
      <c r="Z24" s="278"/>
    </row>
    <row r="25" spans="1:26" ht="11.25" customHeight="1" x14ac:dyDescent="0.25">
      <c r="A25" s="32"/>
      <c r="B25" s="19"/>
      <c r="C25" s="19"/>
      <c r="D25" s="19"/>
      <c r="E25" s="19"/>
      <c r="F25" s="19"/>
      <c r="G25" s="19"/>
      <c r="H25" s="33"/>
      <c r="J25" s="32"/>
      <c r="K25" s="19"/>
      <c r="L25" s="19"/>
      <c r="M25" s="19"/>
      <c r="N25" s="19"/>
      <c r="O25" s="19"/>
      <c r="P25" s="19"/>
      <c r="Q25" s="33"/>
      <c r="S25" s="32"/>
      <c r="T25" s="19"/>
      <c r="U25" s="19"/>
      <c r="V25" s="19"/>
      <c r="W25" s="19"/>
      <c r="X25" s="19"/>
      <c r="Y25" s="19"/>
      <c r="Z25" s="33"/>
    </row>
    <row r="26" spans="1:26" ht="11.25" customHeight="1" x14ac:dyDescent="0.25">
      <c r="A26" s="74" t="str">
        <f>'IXL ELA'!$N$7</f>
        <v>-</v>
      </c>
      <c r="B26" s="74" t="str">
        <f>'IXL ELA'!$N$7</f>
        <v>-</v>
      </c>
      <c r="C26" s="74" t="str">
        <f>'IXL ELA'!$N$7</f>
        <v>-</v>
      </c>
      <c r="D26" s="74"/>
      <c r="E26" s="13"/>
      <c r="F26" s="13"/>
      <c r="G26" s="13"/>
      <c r="H26" s="9"/>
      <c r="J26" s="8"/>
      <c r="K26" s="13" t="str">
        <f>J23</f>
        <v>First</v>
      </c>
      <c r="L26" s="13" t="str">
        <f>L23</f>
        <v>Second</v>
      </c>
      <c r="M26" s="13" t="str">
        <f>N23</f>
        <v>Third</v>
      </c>
      <c r="N26" s="13"/>
      <c r="O26" s="13"/>
      <c r="P26" s="13"/>
      <c r="Q26" s="9"/>
      <c r="S26" s="8"/>
      <c r="T26" s="13" t="str">
        <f>S23</f>
        <v>First</v>
      </c>
      <c r="U26" s="13" t="str">
        <f>U23</f>
        <v>Second</v>
      </c>
      <c r="V26" s="13" t="str">
        <f>W23</f>
        <v>Third</v>
      </c>
      <c r="W26" s="13"/>
      <c r="X26" s="13"/>
      <c r="Y26" s="13"/>
      <c r="Z26" s="9"/>
    </row>
    <row r="27" spans="1:26" ht="11.25" customHeight="1" x14ac:dyDescent="0.25">
      <c r="A27" s="74" t="str">
        <f>'IXL ELA'!L7</f>
        <v>-</v>
      </c>
      <c r="B27" s="30" t="e">
        <f>((C27-A27)/2+A27)</f>
        <v>#VALUE!</v>
      </c>
      <c r="C27" s="65" t="str">
        <f>'IXL ELA'!M7</f>
        <v>-</v>
      </c>
      <c r="D27" s="65"/>
      <c r="E27" s="30"/>
      <c r="F27" s="30"/>
      <c r="G27" s="30"/>
      <c r="H27" s="9"/>
      <c r="J27" s="8"/>
      <c r="K27" s="65" t="str">
        <f>J24</f>
        <v>-</v>
      </c>
      <c r="L27" s="65" t="str">
        <f>L24</f>
        <v>-</v>
      </c>
      <c r="M27" s="65" t="str">
        <f>N24</f>
        <v>-</v>
      </c>
      <c r="N27" s="65"/>
      <c r="O27" s="30"/>
      <c r="P27" s="30"/>
      <c r="Q27" s="9"/>
      <c r="S27" s="8"/>
      <c r="T27" s="65" t="str">
        <f>S24</f>
        <v>-</v>
      </c>
      <c r="U27" s="65" t="str">
        <f>U24</f>
        <v>-</v>
      </c>
      <c r="V27" s="65" t="str">
        <f>W24</f>
        <v>-</v>
      </c>
      <c r="W27" s="65"/>
      <c r="X27" s="30"/>
      <c r="Y27" s="30"/>
      <c r="Z27" s="9"/>
    </row>
    <row r="28" spans="1:26" ht="11.25" customHeight="1" x14ac:dyDescent="0.25">
      <c r="A28" s="8"/>
      <c r="B28" s="13"/>
      <c r="C28" s="13"/>
      <c r="D28" s="13"/>
      <c r="E28" s="13"/>
      <c r="F28" s="13"/>
      <c r="G28" s="13"/>
      <c r="H28" s="9"/>
      <c r="J28" s="8"/>
      <c r="K28" s="14"/>
      <c r="L28" s="14"/>
      <c r="M28" s="14"/>
      <c r="N28" s="13"/>
      <c r="O28" s="13"/>
      <c r="P28" s="13"/>
      <c r="Q28" s="9"/>
      <c r="S28" s="8"/>
      <c r="T28" s="14"/>
      <c r="U28" s="14"/>
      <c r="V28" s="14"/>
      <c r="W28" s="13"/>
      <c r="X28" s="13"/>
      <c r="Y28" s="13"/>
      <c r="Z28" s="9"/>
    </row>
    <row r="29" spans="1:26" ht="11.25" customHeight="1" x14ac:dyDescent="0.25">
      <c r="A29" s="8"/>
      <c r="B29" s="13" t="str">
        <f>A23</f>
        <v>First</v>
      </c>
      <c r="C29" s="13" t="str">
        <f>C23</f>
        <v>Second</v>
      </c>
      <c r="D29" s="13" t="str">
        <f>E23</f>
        <v>Third</v>
      </c>
      <c r="E29" s="13"/>
      <c r="F29" s="13"/>
      <c r="G29" s="13"/>
      <c r="H29" s="9"/>
      <c r="J29" s="8"/>
      <c r="K29" s="65" t="str">
        <f>'IXL ELA'!H7</f>
        <v>-</v>
      </c>
      <c r="L29" s="65" t="e">
        <f>((M29-K29)/2)+K29</f>
        <v>#VALUE!</v>
      </c>
      <c r="M29" s="65" t="str">
        <f>'IXL ELA'!I7</f>
        <v>-</v>
      </c>
      <c r="N29" s="65"/>
      <c r="O29" s="13"/>
      <c r="P29" s="13"/>
      <c r="Q29" s="9"/>
      <c r="S29" s="8"/>
      <c r="T29" s="65" t="str">
        <f>WPM!J7</f>
        <v>-</v>
      </c>
      <c r="U29" s="65" t="e">
        <f>((V29-T29)/2)+T29</f>
        <v>#VALUE!</v>
      </c>
      <c r="V29" s="65" t="str">
        <f>WPM!K7</f>
        <v>-</v>
      </c>
      <c r="W29" s="65"/>
      <c r="X29" s="13"/>
      <c r="Y29" s="13"/>
      <c r="Z29" s="9"/>
    </row>
    <row r="30" spans="1:26" ht="11.25" customHeight="1" x14ac:dyDescent="0.25">
      <c r="A30" s="32"/>
      <c r="B30" s="66" t="str">
        <f>A24</f>
        <v>-</v>
      </c>
      <c r="C30" s="66" t="str">
        <f>C24</f>
        <v>-</v>
      </c>
      <c r="D30" s="66" t="str">
        <f>E24</f>
        <v>-</v>
      </c>
      <c r="E30" s="66"/>
      <c r="F30" s="19"/>
      <c r="G30" s="19"/>
      <c r="H30" s="33"/>
      <c r="J30" s="32"/>
      <c r="K30" s="65" t="str">
        <f>'IXL ELA'!$J$7</f>
        <v>-</v>
      </c>
      <c r="L30" s="65" t="str">
        <f>'IXL ELA'!$J$7</f>
        <v>-</v>
      </c>
      <c r="M30" s="65" t="str">
        <f>'IXL ELA'!$J$7</f>
        <v>-</v>
      </c>
      <c r="N30" s="65"/>
      <c r="O30" s="19"/>
      <c r="P30" s="19"/>
      <c r="Q30" s="33"/>
      <c r="S30" s="32"/>
      <c r="T30" s="65" t="str">
        <f>WPM!$L$7</f>
        <v>-</v>
      </c>
      <c r="U30" s="65" t="str">
        <f>WPM!$L$7</f>
        <v>-</v>
      </c>
      <c r="V30" s="65" t="str">
        <f>WPM!$L$7</f>
        <v>-</v>
      </c>
      <c r="W30" s="65"/>
      <c r="X30" s="19"/>
      <c r="Y30" s="19"/>
      <c r="Z30" s="33"/>
    </row>
    <row r="31" spans="1:26" ht="11.25" customHeight="1" x14ac:dyDescent="0.25">
      <c r="A31" s="32"/>
      <c r="B31" s="34"/>
      <c r="C31" s="34"/>
      <c r="D31" s="34"/>
      <c r="E31" s="34"/>
      <c r="F31" s="19"/>
      <c r="G31" s="19"/>
      <c r="H31" s="33"/>
      <c r="J31" s="32"/>
      <c r="K31" s="19"/>
      <c r="L31" s="19"/>
      <c r="M31" s="19"/>
      <c r="N31" s="19"/>
      <c r="O31" s="19"/>
      <c r="P31" s="19"/>
      <c r="Q31" s="33"/>
      <c r="S31" s="32"/>
      <c r="T31" s="19"/>
      <c r="U31" s="19"/>
      <c r="V31" s="19"/>
      <c r="W31" s="19"/>
      <c r="X31" s="19"/>
      <c r="Y31" s="19"/>
      <c r="Z31" s="33"/>
    </row>
    <row r="32" spans="1:26" ht="11.25" customHeight="1" x14ac:dyDescent="0.25">
      <c r="A32" s="32"/>
      <c r="B32" s="19"/>
      <c r="C32" s="19"/>
      <c r="D32" s="19"/>
      <c r="E32" s="19"/>
      <c r="F32" s="19"/>
      <c r="G32" s="19"/>
      <c r="H32" s="33"/>
      <c r="J32" s="32"/>
      <c r="K32" s="19"/>
      <c r="L32" s="19"/>
      <c r="M32" s="19"/>
      <c r="N32" s="19"/>
      <c r="O32" s="19"/>
      <c r="P32" s="19"/>
      <c r="Q32" s="33"/>
      <c r="S32" s="32"/>
      <c r="T32" s="19"/>
      <c r="U32" s="19"/>
      <c r="V32" s="19"/>
      <c r="W32" s="19"/>
      <c r="X32" s="19"/>
      <c r="Y32" s="19"/>
      <c r="Z32" s="33"/>
    </row>
    <row r="33" spans="1:26" ht="11.25" customHeight="1" x14ac:dyDescent="0.25">
      <c r="A33" s="35"/>
      <c r="B33" s="11"/>
      <c r="C33" s="11"/>
      <c r="D33" s="11"/>
      <c r="E33" s="11"/>
      <c r="F33" s="11"/>
      <c r="G33" s="11"/>
      <c r="H33" s="36"/>
      <c r="J33" s="35"/>
      <c r="K33" s="11"/>
      <c r="L33" s="11"/>
      <c r="M33" s="11"/>
      <c r="N33" s="11"/>
      <c r="O33" s="11"/>
      <c r="P33" s="11"/>
      <c r="Q33" s="36"/>
      <c r="S33" s="35"/>
      <c r="T33" s="11"/>
      <c r="U33" s="11"/>
      <c r="V33" s="11"/>
      <c r="W33" s="11"/>
      <c r="X33" s="11"/>
      <c r="Y33" s="11"/>
      <c r="Z33" s="36"/>
    </row>
    <row r="34" spans="1:26" ht="6" customHeight="1" x14ac:dyDescent="0.25"/>
    <row r="35" spans="1:26" ht="14.25" customHeight="1" x14ac:dyDescent="0.25">
      <c r="A35" s="281" t="s">
        <v>187</v>
      </c>
      <c r="B35" s="282"/>
      <c r="C35" s="282"/>
      <c r="D35" s="282"/>
      <c r="E35" s="282"/>
      <c r="F35" s="174" t="s">
        <v>85</v>
      </c>
      <c r="G35" s="174" t="s">
        <v>78</v>
      </c>
      <c r="H35" s="174" t="s">
        <v>102</v>
      </c>
      <c r="J35" s="281" t="s">
        <v>50</v>
      </c>
      <c r="K35" s="282"/>
      <c r="L35" s="282"/>
      <c r="M35" s="282"/>
      <c r="N35" s="282"/>
      <c r="O35" s="174" t="s">
        <v>85</v>
      </c>
      <c r="P35" s="174" t="s">
        <v>78</v>
      </c>
      <c r="Q35" s="174" t="s">
        <v>102</v>
      </c>
      <c r="S35" s="281" t="s">
        <v>51</v>
      </c>
      <c r="T35" s="282"/>
      <c r="U35" s="282"/>
      <c r="V35" s="282"/>
      <c r="W35" s="282"/>
      <c r="X35" s="174" t="s">
        <v>85</v>
      </c>
      <c r="Y35" s="174" t="s">
        <v>78</v>
      </c>
      <c r="Z35" s="174" t="s">
        <v>102</v>
      </c>
    </row>
    <row r="36" spans="1:26" ht="14.25" customHeight="1" x14ac:dyDescent="0.25">
      <c r="A36" s="283"/>
      <c r="B36" s="284"/>
      <c r="C36" s="284"/>
      <c r="D36" s="284"/>
      <c r="E36" s="284"/>
      <c r="F36" s="175" t="str">
        <f>'IXL Math'!H46</f>
        <v>-</v>
      </c>
      <c r="G36" s="175" t="str">
        <f>'IXL Math'!I46</f>
        <v>-</v>
      </c>
      <c r="H36" s="175" t="str">
        <f>'IXL Math'!J46</f>
        <v>-</v>
      </c>
      <c r="J36" s="283"/>
      <c r="K36" s="284"/>
      <c r="L36" s="284"/>
      <c r="M36" s="284"/>
      <c r="N36" s="284"/>
      <c r="O36" s="175" t="str">
        <f>Sub!L44</f>
        <v>-</v>
      </c>
      <c r="P36" s="175" t="str">
        <f>Sub!M44</f>
        <v>-</v>
      </c>
      <c r="Q36" s="175" t="str">
        <f>Sub!N44</f>
        <v>-</v>
      </c>
      <c r="S36" s="283"/>
      <c r="T36" s="284"/>
      <c r="U36" s="284"/>
      <c r="V36" s="284"/>
      <c r="W36" s="284"/>
      <c r="X36" s="175" t="str">
        <f>Mult!L44</f>
        <v>-</v>
      </c>
      <c r="Y36" s="175" t="str">
        <f>Mult!M44</f>
        <v>-</v>
      </c>
      <c r="Z36" s="175" t="str">
        <f>Mult!N44</f>
        <v>-</v>
      </c>
    </row>
    <row r="37" spans="1:26" ht="14.25" customHeight="1" x14ac:dyDescent="0.25">
      <c r="A37" s="279" t="s">
        <v>31</v>
      </c>
      <c r="B37" s="280"/>
      <c r="C37" s="279" t="s">
        <v>32</v>
      </c>
      <c r="D37" s="280"/>
      <c r="E37" s="279" t="s">
        <v>33</v>
      </c>
      <c r="F37" s="280"/>
      <c r="G37" s="279"/>
      <c r="H37" s="280"/>
      <c r="J37" s="67" t="s">
        <v>0</v>
      </c>
      <c r="K37" s="67" t="s">
        <v>24</v>
      </c>
      <c r="L37" s="67" t="s">
        <v>3</v>
      </c>
      <c r="M37" s="67" t="s">
        <v>4</v>
      </c>
      <c r="N37" s="67" t="s">
        <v>5</v>
      </c>
      <c r="O37" s="67" t="s">
        <v>6</v>
      </c>
      <c r="P37" s="67" t="s">
        <v>7</v>
      </c>
      <c r="Q37" s="67" t="s">
        <v>8</v>
      </c>
      <c r="S37" s="67" t="s">
        <v>0</v>
      </c>
      <c r="T37" s="67" t="s">
        <v>24</v>
      </c>
      <c r="U37" s="67" t="s">
        <v>3</v>
      </c>
      <c r="V37" s="67" t="s">
        <v>4</v>
      </c>
      <c r="W37" s="67" t="s">
        <v>5</v>
      </c>
      <c r="X37" s="67" t="s">
        <v>6</v>
      </c>
      <c r="Y37" s="67" t="s">
        <v>7</v>
      </c>
      <c r="Z37" s="67" t="s">
        <v>8</v>
      </c>
    </row>
    <row r="38" spans="1:26" ht="14.25" customHeight="1" x14ac:dyDescent="0.25">
      <c r="A38" s="277" t="str">
        <f>'IXL Math'!D46</f>
        <v>-</v>
      </c>
      <c r="B38" s="278"/>
      <c r="C38" s="277" t="str">
        <f>'IXL Math'!E46</f>
        <v>-</v>
      </c>
      <c r="D38" s="278"/>
      <c r="E38" s="277" t="str">
        <f>'IXL Math'!F46</f>
        <v>-</v>
      </c>
      <c r="F38" s="278"/>
      <c r="G38" s="277"/>
      <c r="H38" s="278"/>
      <c r="J38" s="176" t="str">
        <f>Sub!D44</f>
        <v>-</v>
      </c>
      <c r="K38" s="176" t="str">
        <f>Sub!E44</f>
        <v>-</v>
      </c>
      <c r="L38" s="176" t="str">
        <f>Sub!F44</f>
        <v>-</v>
      </c>
      <c r="M38" s="176" t="str">
        <f>Sub!G44</f>
        <v>-</v>
      </c>
      <c r="N38" s="176" t="str">
        <f>Sub!H44</f>
        <v>-</v>
      </c>
      <c r="O38" s="176" t="str">
        <f>Sub!I44</f>
        <v>-</v>
      </c>
      <c r="P38" s="176" t="str">
        <f>Sub!J44</f>
        <v>-</v>
      </c>
      <c r="Q38" s="176" t="str">
        <f>Sub!K44</f>
        <v>-</v>
      </c>
      <c r="S38" s="176" t="str">
        <f>Mult!D44</f>
        <v>-</v>
      </c>
      <c r="T38" s="176" t="str">
        <f>Mult!E44</f>
        <v>-</v>
      </c>
      <c r="U38" s="176" t="str">
        <f>Mult!F44</f>
        <v>-</v>
      </c>
      <c r="V38" s="176" t="str">
        <f>Mult!G44</f>
        <v>-</v>
      </c>
      <c r="W38" s="176" t="str">
        <f>Mult!H44</f>
        <v>-</v>
      </c>
      <c r="X38" s="176" t="str">
        <f>Mult!I44</f>
        <v>-</v>
      </c>
      <c r="Y38" s="176" t="str">
        <f>Mult!J44</f>
        <v>-</v>
      </c>
      <c r="Z38" s="176" t="str">
        <f>Mult!K44</f>
        <v>-</v>
      </c>
    </row>
    <row r="39" spans="1:26" ht="11.25" customHeight="1" x14ac:dyDescent="0.25">
      <c r="A39" s="32"/>
      <c r="B39" s="19"/>
      <c r="C39" s="19"/>
      <c r="D39" s="19"/>
      <c r="E39" s="19"/>
      <c r="F39" s="19"/>
      <c r="G39" s="19"/>
      <c r="H39" s="33"/>
      <c r="J39" s="41"/>
      <c r="K39" s="43"/>
      <c r="L39" s="43"/>
      <c r="M39" s="43"/>
      <c r="N39" s="43"/>
      <c r="O39" s="43"/>
      <c r="P39" s="43"/>
      <c r="Q39" s="44"/>
      <c r="S39" s="39"/>
      <c r="T39" s="40"/>
      <c r="U39" s="40"/>
      <c r="V39" s="40"/>
      <c r="W39" s="40"/>
      <c r="X39" s="40"/>
      <c r="Y39" s="40"/>
      <c r="Z39" s="47"/>
    </row>
    <row r="40" spans="1:26" ht="11.25" customHeight="1" x14ac:dyDescent="0.25">
      <c r="A40" s="8"/>
      <c r="B40" s="13" t="str">
        <f>A37</f>
        <v>First</v>
      </c>
      <c r="C40" s="13" t="str">
        <f>C37</f>
        <v>Second</v>
      </c>
      <c r="D40" s="13" t="str">
        <f>E37</f>
        <v>Third</v>
      </c>
      <c r="E40" s="13"/>
      <c r="F40" s="13"/>
      <c r="G40" s="13"/>
      <c r="H40" s="9"/>
      <c r="J40" s="37" t="str">
        <f>Sub!$N$6</f>
        <v>-</v>
      </c>
      <c r="K40" s="14" t="str">
        <f>Sub!$N$6</f>
        <v>-</v>
      </c>
      <c r="L40" s="14" t="str">
        <f>Sub!$N$6</f>
        <v>-</v>
      </c>
      <c r="M40" s="14" t="str">
        <f>Sub!$N$6</f>
        <v>-</v>
      </c>
      <c r="N40" s="14" t="str">
        <f>Sub!$N$6</f>
        <v>-</v>
      </c>
      <c r="O40" s="14" t="str">
        <f>Sub!$N$6</f>
        <v>-</v>
      </c>
      <c r="P40" s="14" t="str">
        <f>Sub!$N$6</f>
        <v>-</v>
      </c>
      <c r="Q40" s="46" t="str">
        <f>Sub!$N$6</f>
        <v>-</v>
      </c>
      <c r="S40" s="37" t="str">
        <f>Mult!$N$6</f>
        <v>-</v>
      </c>
      <c r="T40" s="14" t="str">
        <f>Mult!$N$6</f>
        <v>-</v>
      </c>
      <c r="U40" s="14" t="str">
        <f>Mult!$N$6</f>
        <v>-</v>
      </c>
      <c r="V40" s="14" t="str">
        <f>Mult!$N$6</f>
        <v>-</v>
      </c>
      <c r="W40" s="14" t="str">
        <f>Mult!$N$6</f>
        <v>-</v>
      </c>
      <c r="X40" s="14" t="str">
        <f>Mult!$N$6</f>
        <v>-</v>
      </c>
      <c r="Y40" s="14" t="str">
        <f>Mult!$N$6</f>
        <v>-</v>
      </c>
      <c r="Z40" s="46" t="str">
        <f>Mult!$N$6</f>
        <v>-</v>
      </c>
    </row>
    <row r="41" spans="1:26" ht="11.25" customHeight="1" x14ac:dyDescent="0.25">
      <c r="A41" s="8"/>
      <c r="B41" s="65" t="str">
        <f>A38</f>
        <v>-</v>
      </c>
      <c r="C41" s="65" t="str">
        <f>C38</f>
        <v>-</v>
      </c>
      <c r="D41" s="65" t="str">
        <f>E38</f>
        <v>-</v>
      </c>
      <c r="E41" s="65"/>
      <c r="F41" s="30"/>
      <c r="G41" s="30"/>
      <c r="H41" s="9"/>
      <c r="J41" s="37" t="str">
        <f>Sub!L6</f>
        <v>-</v>
      </c>
      <c r="K41" s="14" t="e">
        <f t="shared" ref="K41:P41" si="2">(($Q$41-$J$41)/7)+J41</f>
        <v>#VALUE!</v>
      </c>
      <c r="L41" s="14" t="e">
        <f t="shared" si="2"/>
        <v>#VALUE!</v>
      </c>
      <c r="M41" s="14" t="e">
        <f t="shared" si="2"/>
        <v>#VALUE!</v>
      </c>
      <c r="N41" s="14" t="e">
        <f t="shared" si="2"/>
        <v>#VALUE!</v>
      </c>
      <c r="O41" s="14" t="e">
        <f t="shared" si="2"/>
        <v>#VALUE!</v>
      </c>
      <c r="P41" s="14" t="e">
        <f t="shared" si="2"/>
        <v>#VALUE!</v>
      </c>
      <c r="Q41" s="46" t="str">
        <f>Sub!M6</f>
        <v>-</v>
      </c>
      <c r="S41" s="37" t="str">
        <f>Mult!L6</f>
        <v>-</v>
      </c>
      <c r="T41" s="14" t="e">
        <f t="shared" ref="T41:Y41" si="3">(($Z$41-$S$41)/7)+S41</f>
        <v>#VALUE!</v>
      </c>
      <c r="U41" s="14" t="e">
        <f t="shared" si="3"/>
        <v>#VALUE!</v>
      </c>
      <c r="V41" s="14" t="e">
        <f t="shared" si="3"/>
        <v>#VALUE!</v>
      </c>
      <c r="W41" s="14" t="e">
        <f t="shared" si="3"/>
        <v>#VALUE!</v>
      </c>
      <c r="X41" s="14" t="e">
        <f t="shared" si="3"/>
        <v>#VALUE!</v>
      </c>
      <c r="Y41" s="14" t="e">
        <f t="shared" si="3"/>
        <v>#VALUE!</v>
      </c>
      <c r="Z41" s="46" t="str">
        <f>Mult!M6</f>
        <v>-</v>
      </c>
    </row>
    <row r="42" spans="1:26" ht="11.25" customHeight="1" x14ac:dyDescent="0.25">
      <c r="A42" s="8"/>
      <c r="B42" s="14"/>
      <c r="C42" s="14"/>
      <c r="D42" s="14"/>
      <c r="E42" s="13"/>
      <c r="F42" s="13"/>
      <c r="G42" s="13"/>
      <c r="H42" s="9"/>
      <c r="J42" s="38"/>
      <c r="K42" s="42"/>
      <c r="L42" s="42"/>
      <c r="M42" s="42"/>
      <c r="N42" s="42"/>
      <c r="O42" s="42"/>
      <c r="P42" s="42"/>
      <c r="Q42" s="45"/>
      <c r="S42" s="37"/>
      <c r="T42" s="14"/>
      <c r="U42" s="14"/>
      <c r="V42" s="14"/>
      <c r="W42" s="14"/>
      <c r="X42" s="14"/>
      <c r="Y42" s="14"/>
      <c r="Z42" s="46"/>
    </row>
    <row r="43" spans="1:26" ht="11.25" customHeight="1" x14ac:dyDescent="0.25">
      <c r="A43" s="8"/>
      <c r="B43" s="65" t="str">
        <f>'IXL Math'!H7</f>
        <v>-</v>
      </c>
      <c r="C43" s="65" t="e">
        <f>((D43-B43)/2)+B43</f>
        <v>#VALUE!</v>
      </c>
      <c r="D43" s="65" t="str">
        <f>'IXL Math'!I7</f>
        <v>-</v>
      </c>
      <c r="E43" s="65"/>
      <c r="F43" s="13"/>
      <c r="G43" s="13"/>
      <c r="H43" s="9"/>
      <c r="J43" s="37"/>
      <c r="K43" s="14"/>
      <c r="L43" s="14"/>
      <c r="M43" s="14"/>
      <c r="N43" s="14"/>
      <c r="O43" s="14"/>
      <c r="P43" s="14"/>
      <c r="Q43" s="46"/>
      <c r="S43" s="37"/>
      <c r="T43" s="14"/>
      <c r="U43" s="14"/>
      <c r="V43" s="14"/>
      <c r="W43" s="14"/>
      <c r="X43" s="14"/>
      <c r="Y43" s="14"/>
      <c r="Z43" s="46"/>
    </row>
    <row r="44" spans="1:26" ht="11.25" customHeight="1" x14ac:dyDescent="0.25">
      <c r="A44" s="32"/>
      <c r="B44" s="65" t="str">
        <f>'IXL Math'!$J$7</f>
        <v>-</v>
      </c>
      <c r="C44" s="65" t="str">
        <f>'IXL Math'!$J$7</f>
        <v>-</v>
      </c>
      <c r="D44" s="65" t="str">
        <f>'IXL Math'!$J$7</f>
        <v>-</v>
      </c>
      <c r="E44" s="65"/>
      <c r="F44" s="19"/>
      <c r="G44" s="19"/>
      <c r="H44" s="33"/>
      <c r="J44" s="32"/>
      <c r="K44" s="19"/>
      <c r="L44" s="19"/>
      <c r="M44" s="19"/>
      <c r="N44" s="19"/>
      <c r="O44" s="19"/>
      <c r="P44" s="19"/>
      <c r="Q44" s="33"/>
      <c r="S44" s="32"/>
      <c r="T44" s="19"/>
      <c r="U44" s="19"/>
      <c r="V44" s="19"/>
      <c r="W44" s="19"/>
      <c r="X44" s="19"/>
      <c r="Y44" s="19"/>
      <c r="Z44" s="33"/>
    </row>
    <row r="45" spans="1:26" ht="11.25" customHeight="1" x14ac:dyDescent="0.25">
      <c r="A45" s="32"/>
      <c r="B45" s="19"/>
      <c r="C45" s="19"/>
      <c r="D45" s="19"/>
      <c r="E45" s="19"/>
      <c r="F45" s="19"/>
      <c r="G45" s="19"/>
      <c r="H45" s="33"/>
      <c r="J45" s="32"/>
      <c r="K45" s="19"/>
      <c r="L45" s="19"/>
      <c r="M45" s="19"/>
      <c r="N45" s="19"/>
      <c r="O45" s="19"/>
      <c r="P45" s="19"/>
      <c r="Q45" s="33"/>
      <c r="S45" s="32"/>
      <c r="T45" s="19"/>
      <c r="U45" s="19"/>
      <c r="V45" s="19"/>
      <c r="W45" s="19"/>
      <c r="X45" s="19"/>
      <c r="Y45" s="19"/>
      <c r="Z45" s="33"/>
    </row>
    <row r="46" spans="1:26" ht="11.25" customHeight="1" x14ac:dyDescent="0.25">
      <c r="A46" s="32"/>
      <c r="B46" s="19"/>
      <c r="C46" s="19"/>
      <c r="D46" s="19"/>
      <c r="E46" s="19"/>
      <c r="F46" s="19"/>
      <c r="G46" s="19"/>
      <c r="H46" s="33"/>
      <c r="J46" s="32"/>
      <c r="K46" s="19"/>
      <c r="L46" s="19"/>
      <c r="M46" s="19"/>
      <c r="N46" s="19"/>
      <c r="O46" s="19"/>
      <c r="P46" s="19"/>
      <c r="Q46" s="33"/>
      <c r="S46" s="32"/>
      <c r="T46" s="19"/>
      <c r="U46" s="19"/>
      <c r="V46" s="19"/>
      <c r="W46" s="19"/>
      <c r="X46" s="19"/>
      <c r="Y46" s="19"/>
      <c r="Z46" s="33"/>
    </row>
    <row r="47" spans="1:26" ht="11.25" customHeight="1" x14ac:dyDescent="0.25">
      <c r="A47" s="35"/>
      <c r="B47" s="11"/>
      <c r="C47" s="11"/>
      <c r="D47" s="11"/>
      <c r="E47" s="11"/>
      <c r="F47" s="11"/>
      <c r="G47" s="11"/>
      <c r="H47" s="36"/>
      <c r="J47" s="35"/>
      <c r="K47" s="11"/>
      <c r="L47" s="11"/>
      <c r="M47" s="11"/>
      <c r="N47" s="11"/>
      <c r="O47" s="11"/>
      <c r="P47" s="11"/>
      <c r="Q47" s="36"/>
      <c r="S47" s="35"/>
      <c r="T47" s="11"/>
      <c r="U47" s="11"/>
      <c r="V47" s="11"/>
      <c r="W47" s="11"/>
      <c r="X47" s="11"/>
      <c r="Y47" s="11"/>
      <c r="Z47" s="36"/>
    </row>
  </sheetData>
  <mergeCells count="54">
    <mergeCell ref="S24:T24"/>
    <mergeCell ref="U24:V24"/>
    <mergeCell ref="W24:X24"/>
    <mergeCell ref="Y24:Z24"/>
    <mergeCell ref="S23:T23"/>
    <mergeCell ref="Y23:Z23"/>
    <mergeCell ref="G23:H23"/>
    <mergeCell ref="A21:E22"/>
    <mergeCell ref="S5:V5"/>
    <mergeCell ref="W5:Z5"/>
    <mergeCell ref="A23:B23"/>
    <mergeCell ref="C23:D23"/>
    <mergeCell ref="E23:F23"/>
    <mergeCell ref="J7:N8"/>
    <mergeCell ref="S7:W8"/>
    <mergeCell ref="W23:X23"/>
    <mergeCell ref="B1:Z1"/>
    <mergeCell ref="B2:Z2"/>
    <mergeCell ref="L4:M4"/>
    <mergeCell ref="S4:Z4"/>
    <mergeCell ref="A5:E5"/>
    <mergeCell ref="I5:K5"/>
    <mergeCell ref="F5:H5"/>
    <mergeCell ref="L5:M5"/>
    <mergeCell ref="F4:H4"/>
    <mergeCell ref="A4:E4"/>
    <mergeCell ref="I4:K4"/>
    <mergeCell ref="S35:W36"/>
    <mergeCell ref="A7:F8"/>
    <mergeCell ref="P24:Q24"/>
    <mergeCell ref="J23:K23"/>
    <mergeCell ref="L23:M23"/>
    <mergeCell ref="N23:O23"/>
    <mergeCell ref="P23:Q23"/>
    <mergeCell ref="L24:M24"/>
    <mergeCell ref="N24:O24"/>
    <mergeCell ref="A24:B24"/>
    <mergeCell ref="C24:D24"/>
    <mergeCell ref="E24:F24"/>
    <mergeCell ref="S21:W22"/>
    <mergeCell ref="U23:V23"/>
    <mergeCell ref="J21:N22"/>
    <mergeCell ref="G24:H24"/>
    <mergeCell ref="A38:B38"/>
    <mergeCell ref="C38:D38"/>
    <mergeCell ref="E38:F38"/>
    <mergeCell ref="G38:H38"/>
    <mergeCell ref="J24:K24"/>
    <mergeCell ref="A37:B37"/>
    <mergeCell ref="J35:N36"/>
    <mergeCell ref="C37:D37"/>
    <mergeCell ref="E37:F37"/>
    <mergeCell ref="G37:H37"/>
    <mergeCell ref="A35:E36"/>
  </mergeCells>
  <dataValidations count="1">
    <dataValidation allowBlank="1" showErrorMessage="1" sqref="I4:I5 L4:L5 F4:F5 Q5 W5 A4:A5 S4:S5"/>
  </dataValidations>
  <pageMargins left="0.3" right="0.3" top="0.3" bottom="0.3"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workbookViewId="0">
      <selection activeCell="D10" sqref="D10"/>
    </sheetView>
  </sheetViews>
  <sheetFormatPr defaultColWidth="9.140625" defaultRowHeight="15" x14ac:dyDescent="0.25"/>
  <cols>
    <col min="1" max="1" width="3.85546875" style="1" customWidth="1"/>
    <col min="2" max="2" width="24.42578125" style="1" customWidth="1"/>
    <col min="3" max="4" width="11.85546875" style="1" customWidth="1"/>
    <col min="5" max="5" width="14" style="1" bestFit="1" customWidth="1"/>
    <col min="6" max="7" width="6.140625" style="1" customWidth="1"/>
    <col min="8" max="8" width="9.28515625" style="1" customWidth="1"/>
    <col min="9" max="12" width="6.140625" style="1" customWidth="1"/>
    <col min="13" max="15" width="7.7109375" style="1" customWidth="1"/>
    <col min="16" max="23" width="3.85546875" style="1" hidden="1" customWidth="1"/>
    <col min="24" max="16384" width="9.140625" style="1"/>
  </cols>
  <sheetData>
    <row r="1" spans="1:16" ht="8.25" customHeight="1" x14ac:dyDescent="0.25"/>
    <row r="2" spans="1:16" ht="25.5" customHeight="1" x14ac:dyDescent="0.3">
      <c r="B2" s="301" t="s">
        <v>127</v>
      </c>
      <c r="C2" s="301"/>
      <c r="D2" s="301"/>
      <c r="E2" s="301"/>
      <c r="F2" s="301"/>
      <c r="G2" s="301"/>
      <c r="H2" s="301"/>
      <c r="I2" s="301"/>
      <c r="J2" s="301"/>
      <c r="K2" s="301"/>
      <c r="L2" s="301"/>
      <c r="M2" s="301"/>
      <c r="N2" s="301"/>
      <c r="O2" s="301"/>
    </row>
    <row r="3" spans="1:16" ht="17.25" customHeight="1" x14ac:dyDescent="0.25">
      <c r="B3" s="302"/>
      <c r="C3" s="302"/>
      <c r="D3" s="302"/>
      <c r="E3" s="302"/>
      <c r="F3" s="302"/>
      <c r="G3" s="302"/>
      <c r="H3" s="302"/>
      <c r="I3" s="302"/>
      <c r="J3" s="302"/>
      <c r="K3" s="302"/>
      <c r="L3" s="302"/>
      <c r="M3" s="302"/>
      <c r="N3" s="302"/>
      <c r="O3" s="302"/>
    </row>
    <row r="4" spans="1:16" ht="4.5" customHeight="1" x14ac:dyDescent="0.25">
      <c r="B4" s="208"/>
      <c r="C4" s="208"/>
      <c r="D4" s="210"/>
      <c r="E4" s="208"/>
      <c r="F4" s="208"/>
      <c r="G4" s="208"/>
      <c r="H4" s="208"/>
      <c r="I4" s="208"/>
      <c r="J4" s="208"/>
      <c r="K4" s="208"/>
      <c r="L4" s="208"/>
      <c r="M4" s="208"/>
      <c r="N4" s="208"/>
      <c r="O4" s="208"/>
    </row>
    <row r="5" spans="1:16" s="98" customFormat="1" ht="18.75" customHeight="1" x14ac:dyDescent="0.25">
      <c r="A5" s="303" t="s">
        <v>25</v>
      </c>
      <c r="B5" s="303"/>
      <c r="C5" s="209" t="s">
        <v>142</v>
      </c>
      <c r="D5" s="211"/>
      <c r="E5" s="303" t="s">
        <v>27</v>
      </c>
      <c r="F5" s="303"/>
      <c r="G5" s="303"/>
      <c r="H5" s="304" t="s">
        <v>26</v>
      </c>
      <c r="I5" s="305"/>
      <c r="J5"/>
      <c r="K5"/>
      <c r="L5"/>
      <c r="M5"/>
      <c r="N5"/>
      <c r="O5"/>
    </row>
    <row r="6" spans="1:16" s="98" customFormat="1" ht="12.6" customHeight="1" x14ac:dyDescent="0.25">
      <c r="A6" s="219" t="s">
        <v>147</v>
      </c>
      <c r="B6" s="219" t="s">
        <v>148</v>
      </c>
      <c r="C6" s="219" t="s">
        <v>149</v>
      </c>
      <c r="D6" s="219"/>
      <c r="E6" s="306" t="s">
        <v>150</v>
      </c>
      <c r="F6" s="307"/>
      <c r="G6" s="308"/>
      <c r="H6" s="306">
        <v>4</v>
      </c>
      <c r="I6" s="308"/>
      <c r="J6"/>
      <c r="K6"/>
      <c r="L6"/>
      <c r="M6"/>
      <c r="N6"/>
      <c r="O6"/>
    </row>
    <row r="7" spans="1:16" s="98" customFormat="1" ht="18.75" customHeight="1" x14ac:dyDescent="0.25">
      <c r="A7" s="298" t="s">
        <v>152</v>
      </c>
      <c r="B7" s="298"/>
      <c r="C7" s="214" t="s">
        <v>153</v>
      </c>
      <c r="D7" s="212"/>
      <c r="E7" s="298" t="s">
        <v>152</v>
      </c>
      <c r="F7" s="298"/>
      <c r="G7" s="298"/>
      <c r="H7" s="299" t="s">
        <v>154</v>
      </c>
      <c r="I7" s="300"/>
      <c r="J7"/>
      <c r="K7"/>
      <c r="L7"/>
      <c r="M7"/>
      <c r="N7"/>
      <c r="O7"/>
    </row>
    <row r="8" spans="1:16" s="98" customFormat="1" ht="7.5" customHeight="1" x14ac:dyDescent="0.25">
      <c r="A8" s="100"/>
      <c r="B8" s="100"/>
      <c r="C8" s="100"/>
      <c r="D8" s="100"/>
      <c r="E8"/>
      <c r="F8"/>
      <c r="G8"/>
      <c r="H8"/>
      <c r="I8"/>
      <c r="J8"/>
      <c r="K8"/>
      <c r="L8"/>
      <c r="M8"/>
      <c r="N8"/>
      <c r="O8"/>
    </row>
    <row r="9" spans="1:16" s="98" customFormat="1" ht="18.75" customHeight="1" thickBot="1" x14ac:dyDescent="0.3">
      <c r="A9" s="309" t="s">
        <v>125</v>
      </c>
      <c r="B9" s="314"/>
      <c r="C9" s="150" t="s">
        <v>126</v>
      </c>
      <c r="D9" s="150" t="s">
        <v>129</v>
      </c>
      <c r="E9" s="150" t="s">
        <v>128</v>
      </c>
      <c r="F9" s="309" t="s">
        <v>134</v>
      </c>
      <c r="G9" s="310"/>
      <c r="H9"/>
      <c r="I9"/>
      <c r="J9"/>
      <c r="K9"/>
      <c r="L9"/>
      <c r="M9"/>
      <c r="N9"/>
      <c r="O9"/>
      <c r="P9"/>
    </row>
    <row r="10" spans="1:16" s="98" customFormat="1" ht="16.5" customHeight="1" thickTop="1" x14ac:dyDescent="0.25">
      <c r="A10" s="90">
        <v>1</v>
      </c>
      <c r="B10" s="86"/>
      <c r="C10" s="86"/>
      <c r="D10" s="86"/>
      <c r="E10" s="86" t="s">
        <v>10</v>
      </c>
      <c r="F10" s="311"/>
      <c r="G10" s="312"/>
      <c r="H10"/>
      <c r="I10"/>
      <c r="J10"/>
      <c r="K10"/>
      <c r="L10"/>
      <c r="M10"/>
      <c r="N10"/>
      <c r="O10"/>
      <c r="P10"/>
    </row>
    <row r="11" spans="1:16" s="98" customFormat="1" ht="16.5" customHeight="1" x14ac:dyDescent="0.25">
      <c r="A11" s="91">
        <v>2</v>
      </c>
      <c r="B11" s="87"/>
      <c r="C11" s="86"/>
      <c r="D11" s="86"/>
      <c r="E11" s="86" t="s">
        <v>10</v>
      </c>
      <c r="F11" s="313"/>
      <c r="G11" s="313"/>
      <c r="H11"/>
      <c r="I11"/>
      <c r="J11"/>
      <c r="K11"/>
      <c r="L11"/>
      <c r="M11"/>
      <c r="N11"/>
      <c r="O11"/>
      <c r="P11"/>
    </row>
    <row r="12" spans="1:16" s="98" customFormat="1" ht="16.5" customHeight="1" x14ac:dyDescent="0.25">
      <c r="A12" s="91">
        <v>3</v>
      </c>
      <c r="B12" s="86"/>
      <c r="C12" s="86"/>
      <c r="D12" s="86"/>
      <c r="E12" s="86" t="s">
        <v>10</v>
      </c>
      <c r="F12" s="313"/>
      <c r="G12" s="313"/>
      <c r="H12"/>
      <c r="I12"/>
      <c r="J12"/>
      <c r="K12"/>
      <c r="L12"/>
      <c r="M12"/>
      <c r="N12"/>
      <c r="O12"/>
      <c r="P12"/>
    </row>
    <row r="13" spans="1:16" s="98" customFormat="1" ht="16.5" customHeight="1" x14ac:dyDescent="0.25">
      <c r="A13" s="91">
        <v>4</v>
      </c>
      <c r="B13" s="87"/>
      <c r="C13" s="86"/>
      <c r="D13" s="86"/>
      <c r="E13" s="86" t="s">
        <v>10</v>
      </c>
      <c r="F13" s="313"/>
      <c r="G13" s="313"/>
      <c r="H13"/>
      <c r="I13"/>
      <c r="J13"/>
      <c r="K13"/>
      <c r="L13"/>
      <c r="M13"/>
      <c r="N13"/>
      <c r="O13"/>
      <c r="P13"/>
    </row>
    <row r="14" spans="1:16" s="98" customFormat="1" ht="16.5" customHeight="1" x14ac:dyDescent="0.25">
      <c r="A14" s="91">
        <v>5</v>
      </c>
      <c r="B14" s="86"/>
      <c r="C14" s="86"/>
      <c r="D14" s="86"/>
      <c r="E14" s="86" t="s">
        <v>10</v>
      </c>
      <c r="F14" s="313"/>
      <c r="G14" s="313"/>
      <c r="H14"/>
      <c r="I14"/>
      <c r="J14"/>
      <c r="K14"/>
      <c r="L14"/>
      <c r="M14"/>
      <c r="N14"/>
      <c r="O14"/>
      <c r="P14"/>
    </row>
    <row r="15" spans="1:16" s="98" customFormat="1" ht="16.5" customHeight="1" x14ac:dyDescent="0.25">
      <c r="A15" s="91">
        <v>6</v>
      </c>
      <c r="B15" s="87"/>
      <c r="C15" s="86"/>
      <c r="D15" s="86"/>
      <c r="E15" s="86" t="s">
        <v>10</v>
      </c>
      <c r="F15" s="313"/>
      <c r="G15" s="313"/>
      <c r="H15"/>
      <c r="I15"/>
      <c r="J15"/>
      <c r="K15"/>
      <c r="L15"/>
      <c r="M15"/>
      <c r="N15"/>
      <c r="O15"/>
      <c r="P15"/>
    </row>
    <row r="16" spans="1:16" s="98" customFormat="1" ht="16.5" customHeight="1" x14ac:dyDescent="0.25">
      <c r="A16" s="91">
        <v>7</v>
      </c>
      <c r="B16" s="86"/>
      <c r="C16" s="86"/>
      <c r="D16" s="86"/>
      <c r="E16" s="86" t="s">
        <v>10</v>
      </c>
      <c r="F16" s="313"/>
      <c r="G16" s="313"/>
      <c r="H16"/>
      <c r="I16"/>
      <c r="J16"/>
      <c r="K16"/>
      <c r="L16"/>
      <c r="M16"/>
      <c r="N16"/>
      <c r="O16"/>
      <c r="P16"/>
    </row>
    <row r="17" spans="1:16" s="98" customFormat="1" ht="16.5" customHeight="1" x14ac:dyDescent="0.25">
      <c r="A17" s="91">
        <v>8</v>
      </c>
      <c r="B17" s="87"/>
      <c r="C17" s="86"/>
      <c r="D17" s="86"/>
      <c r="E17" s="86" t="s">
        <v>10</v>
      </c>
      <c r="F17" s="313"/>
      <c r="G17" s="313"/>
      <c r="H17"/>
      <c r="I17"/>
      <c r="J17"/>
      <c r="K17"/>
      <c r="L17"/>
      <c r="M17"/>
      <c r="N17"/>
      <c r="O17"/>
      <c r="P17"/>
    </row>
    <row r="18" spans="1:16" s="98" customFormat="1" ht="16.5" customHeight="1" x14ac:dyDescent="0.25">
      <c r="A18" s="91">
        <v>9</v>
      </c>
      <c r="B18" s="86"/>
      <c r="C18" s="86"/>
      <c r="D18" s="86"/>
      <c r="E18" s="86" t="s">
        <v>10</v>
      </c>
      <c r="F18" s="313"/>
      <c r="G18" s="313"/>
      <c r="H18"/>
      <c r="I18"/>
      <c r="J18"/>
      <c r="K18"/>
      <c r="L18"/>
      <c r="M18"/>
      <c r="N18"/>
      <c r="O18"/>
      <c r="P18"/>
    </row>
    <row r="19" spans="1:16" s="98" customFormat="1" ht="16.5" customHeight="1" x14ac:dyDescent="0.25">
      <c r="A19" s="91">
        <v>10</v>
      </c>
      <c r="B19" s="87"/>
      <c r="C19" s="86"/>
      <c r="D19" s="86"/>
      <c r="E19" s="86" t="s">
        <v>10</v>
      </c>
      <c r="F19" s="313"/>
      <c r="G19" s="313"/>
      <c r="H19"/>
      <c r="I19"/>
      <c r="J19"/>
      <c r="K19"/>
      <c r="L19"/>
      <c r="M19"/>
      <c r="N19"/>
      <c r="O19"/>
      <c r="P19"/>
    </row>
    <row r="20" spans="1:16" s="98" customFormat="1" ht="16.5" customHeight="1" x14ac:dyDescent="0.25">
      <c r="A20" s="91">
        <v>11</v>
      </c>
      <c r="B20" s="86"/>
      <c r="C20" s="86"/>
      <c r="D20" s="86"/>
      <c r="E20" s="86" t="s">
        <v>10</v>
      </c>
      <c r="F20" s="313"/>
      <c r="G20" s="313"/>
      <c r="H20"/>
      <c r="I20"/>
      <c r="J20"/>
      <c r="K20"/>
      <c r="L20"/>
      <c r="M20"/>
      <c r="N20"/>
      <c r="O20"/>
      <c r="P20"/>
    </row>
    <row r="21" spans="1:16" s="98" customFormat="1" ht="16.5" customHeight="1" x14ac:dyDescent="0.25">
      <c r="A21" s="91">
        <v>12</v>
      </c>
      <c r="B21" s="87"/>
      <c r="C21" s="86"/>
      <c r="D21" s="86"/>
      <c r="E21" s="86" t="s">
        <v>10</v>
      </c>
      <c r="F21" s="313"/>
      <c r="G21" s="313"/>
      <c r="H21"/>
      <c r="I21"/>
      <c r="J21"/>
      <c r="K21"/>
      <c r="L21"/>
      <c r="M21"/>
      <c r="N21"/>
      <c r="O21"/>
      <c r="P21"/>
    </row>
    <row r="22" spans="1:16" s="98" customFormat="1" ht="16.5" customHeight="1" x14ac:dyDescent="0.25">
      <c r="A22" s="91">
        <v>13</v>
      </c>
      <c r="B22" s="86"/>
      <c r="C22" s="86"/>
      <c r="D22" s="86"/>
      <c r="E22" s="86" t="s">
        <v>10</v>
      </c>
      <c r="F22" s="313"/>
      <c r="G22" s="313"/>
      <c r="H22"/>
      <c r="I22"/>
      <c r="J22"/>
      <c r="K22"/>
      <c r="L22"/>
      <c r="M22"/>
      <c r="N22"/>
      <c r="O22"/>
      <c r="P22"/>
    </row>
    <row r="23" spans="1:16" s="98" customFormat="1" ht="16.5" customHeight="1" x14ac:dyDescent="0.25">
      <c r="A23" s="91">
        <v>14</v>
      </c>
      <c r="B23" s="87"/>
      <c r="C23" s="86"/>
      <c r="D23" s="86"/>
      <c r="E23" s="86" t="s">
        <v>10</v>
      </c>
      <c r="F23" s="313"/>
      <c r="G23" s="313"/>
      <c r="H23"/>
      <c r="I23"/>
      <c r="J23"/>
      <c r="K23"/>
      <c r="L23"/>
      <c r="M23"/>
      <c r="N23"/>
      <c r="O23"/>
      <c r="P23"/>
    </row>
    <row r="24" spans="1:16" s="98" customFormat="1" ht="16.5" customHeight="1" x14ac:dyDescent="0.25">
      <c r="A24" s="91">
        <v>15</v>
      </c>
      <c r="B24" s="86"/>
      <c r="C24" s="86"/>
      <c r="D24" s="86"/>
      <c r="E24" s="86" t="s">
        <v>10</v>
      </c>
      <c r="F24" s="313"/>
      <c r="G24" s="313"/>
      <c r="H24"/>
      <c r="I24"/>
      <c r="J24"/>
      <c r="K24"/>
      <c r="L24"/>
      <c r="M24"/>
      <c r="N24"/>
      <c r="O24"/>
      <c r="P24"/>
    </row>
    <row r="25" spans="1:16" s="98" customFormat="1" ht="16.5" customHeight="1" x14ac:dyDescent="0.25">
      <c r="A25" s="91">
        <v>16</v>
      </c>
      <c r="B25" s="87"/>
      <c r="C25" s="86"/>
      <c r="D25" s="86"/>
      <c r="E25" s="86" t="s">
        <v>10</v>
      </c>
      <c r="F25" s="313"/>
      <c r="G25" s="313"/>
      <c r="H25"/>
      <c r="I25"/>
      <c r="J25"/>
      <c r="K25"/>
      <c r="L25"/>
      <c r="M25"/>
      <c r="N25"/>
      <c r="O25"/>
      <c r="P25"/>
    </row>
    <row r="26" spans="1:16" s="98" customFormat="1" ht="16.5" customHeight="1" x14ac:dyDescent="0.25">
      <c r="A26" s="91">
        <v>17</v>
      </c>
      <c r="B26" s="86"/>
      <c r="C26" s="86"/>
      <c r="D26" s="86"/>
      <c r="E26" s="86" t="s">
        <v>10</v>
      </c>
      <c r="F26" s="313"/>
      <c r="G26" s="313"/>
      <c r="H26"/>
      <c r="I26"/>
      <c r="J26"/>
      <c r="K26"/>
      <c r="L26"/>
      <c r="M26"/>
      <c r="N26"/>
      <c r="O26"/>
      <c r="P26"/>
    </row>
    <row r="27" spans="1:16" s="98" customFormat="1" ht="16.5" customHeight="1" x14ac:dyDescent="0.25">
      <c r="A27" s="91">
        <v>18</v>
      </c>
      <c r="B27" s="87"/>
      <c r="C27" s="86"/>
      <c r="D27" s="86"/>
      <c r="E27" s="86" t="s">
        <v>10</v>
      </c>
      <c r="F27" s="313"/>
      <c r="G27" s="313"/>
      <c r="H27"/>
      <c r="I27"/>
      <c r="J27"/>
      <c r="K27"/>
      <c r="L27"/>
      <c r="M27"/>
      <c r="N27"/>
      <c r="O27"/>
      <c r="P27"/>
    </row>
    <row r="28" spans="1:16" s="98" customFormat="1" ht="16.5" customHeight="1" x14ac:dyDescent="0.25">
      <c r="A28" s="91">
        <v>19</v>
      </c>
      <c r="B28" s="86"/>
      <c r="C28" s="86"/>
      <c r="D28" s="86"/>
      <c r="E28" s="86" t="s">
        <v>10</v>
      </c>
      <c r="F28" s="313"/>
      <c r="G28" s="313"/>
      <c r="H28"/>
      <c r="I28"/>
      <c r="J28"/>
      <c r="K28"/>
      <c r="L28"/>
      <c r="M28"/>
      <c r="N28"/>
      <c r="O28"/>
      <c r="P28"/>
    </row>
    <row r="29" spans="1:16" s="98" customFormat="1" ht="16.5" customHeight="1" x14ac:dyDescent="0.25">
      <c r="A29" s="91">
        <v>20</v>
      </c>
      <c r="B29" s="87"/>
      <c r="C29" s="86"/>
      <c r="D29" s="86"/>
      <c r="E29" s="86" t="s">
        <v>10</v>
      </c>
      <c r="F29" s="313"/>
      <c r="G29" s="313"/>
      <c r="H29"/>
      <c r="I29"/>
      <c r="J29"/>
      <c r="K29"/>
      <c r="L29"/>
      <c r="M29"/>
      <c r="N29"/>
      <c r="O29"/>
      <c r="P29"/>
    </row>
    <row r="30" spans="1:16" s="98" customFormat="1" ht="16.5" customHeight="1" x14ac:dyDescent="0.25">
      <c r="A30" s="91">
        <v>21</v>
      </c>
      <c r="B30" s="86"/>
      <c r="C30" s="86"/>
      <c r="D30" s="86"/>
      <c r="E30" s="86" t="s">
        <v>10</v>
      </c>
      <c r="F30" s="313"/>
      <c r="G30" s="313"/>
      <c r="H30"/>
      <c r="I30"/>
      <c r="J30"/>
      <c r="K30"/>
      <c r="L30"/>
      <c r="M30"/>
      <c r="N30"/>
      <c r="O30"/>
      <c r="P30"/>
    </row>
    <row r="31" spans="1:16" s="98" customFormat="1" ht="16.5" customHeight="1" x14ac:dyDescent="0.25">
      <c r="A31" s="91">
        <v>22</v>
      </c>
      <c r="B31" s="87"/>
      <c r="C31" s="86"/>
      <c r="D31" s="86"/>
      <c r="E31" s="86" t="s">
        <v>10</v>
      </c>
      <c r="F31" s="313"/>
      <c r="G31" s="313"/>
      <c r="H31"/>
      <c r="I31"/>
      <c r="J31"/>
      <c r="K31"/>
      <c r="L31"/>
      <c r="M31"/>
      <c r="N31"/>
      <c r="O31"/>
      <c r="P31"/>
    </row>
    <row r="32" spans="1:16" s="98" customFormat="1" ht="16.5" customHeight="1" x14ac:dyDescent="0.25">
      <c r="A32" s="91">
        <v>23</v>
      </c>
      <c r="B32" s="86"/>
      <c r="C32" s="86"/>
      <c r="D32" s="86"/>
      <c r="E32" s="86" t="s">
        <v>10</v>
      </c>
      <c r="F32" s="313"/>
      <c r="G32" s="313"/>
      <c r="H32"/>
      <c r="I32"/>
      <c r="J32"/>
      <c r="K32"/>
      <c r="L32"/>
      <c r="M32"/>
      <c r="N32"/>
      <c r="O32"/>
      <c r="P32"/>
    </row>
    <row r="33" spans="1:16" s="98" customFormat="1" ht="16.5" customHeight="1" x14ac:dyDescent="0.25">
      <c r="A33" s="91">
        <v>24</v>
      </c>
      <c r="B33" s="87"/>
      <c r="C33" s="86"/>
      <c r="D33" s="86"/>
      <c r="E33" s="86" t="s">
        <v>10</v>
      </c>
      <c r="F33" s="313"/>
      <c r="G33" s="313"/>
      <c r="H33"/>
      <c r="I33"/>
      <c r="J33"/>
      <c r="K33"/>
      <c r="L33"/>
      <c r="M33"/>
      <c r="N33"/>
      <c r="O33"/>
      <c r="P33"/>
    </row>
    <row r="34" spans="1:16" s="98" customFormat="1" ht="16.5" customHeight="1" x14ac:dyDescent="0.25">
      <c r="A34" s="91">
        <v>25</v>
      </c>
      <c r="B34" s="86"/>
      <c r="C34" s="86"/>
      <c r="D34" s="86"/>
      <c r="E34" s="86" t="s">
        <v>10</v>
      </c>
      <c r="F34" s="313"/>
      <c r="G34" s="313"/>
      <c r="H34"/>
      <c r="I34"/>
      <c r="J34"/>
      <c r="K34"/>
      <c r="L34"/>
      <c r="M34"/>
      <c r="N34"/>
      <c r="O34"/>
      <c r="P34"/>
    </row>
    <row r="35" spans="1:16" s="98" customFormat="1" ht="16.5" customHeight="1" x14ac:dyDescent="0.25">
      <c r="A35" s="91">
        <v>26</v>
      </c>
      <c r="B35" s="87"/>
      <c r="C35" s="86"/>
      <c r="D35" s="86"/>
      <c r="E35" s="86" t="s">
        <v>10</v>
      </c>
      <c r="F35" s="313"/>
      <c r="G35" s="313"/>
      <c r="H35"/>
      <c r="I35"/>
      <c r="J35"/>
      <c r="K35"/>
      <c r="L35"/>
      <c r="M35"/>
      <c r="N35"/>
      <c r="O35"/>
      <c r="P35"/>
    </row>
    <row r="36" spans="1:16" s="98" customFormat="1" ht="16.5" customHeight="1" x14ac:dyDescent="0.25">
      <c r="A36" s="91">
        <v>27</v>
      </c>
      <c r="B36" s="86"/>
      <c r="C36" s="86"/>
      <c r="D36" s="86"/>
      <c r="E36" s="86" t="s">
        <v>10</v>
      </c>
      <c r="F36" s="313"/>
      <c r="G36" s="313"/>
      <c r="H36"/>
      <c r="I36"/>
      <c r="J36"/>
      <c r="K36"/>
      <c r="L36"/>
      <c r="M36"/>
      <c r="N36"/>
      <c r="O36"/>
      <c r="P36"/>
    </row>
    <row r="37" spans="1:16" s="98" customFormat="1" ht="16.5" customHeight="1" x14ac:dyDescent="0.25">
      <c r="A37" s="91">
        <v>28</v>
      </c>
      <c r="B37" s="87"/>
      <c r="C37" s="86"/>
      <c r="D37" s="86"/>
      <c r="E37" s="86" t="s">
        <v>10</v>
      </c>
      <c r="F37" s="313"/>
      <c r="G37" s="313"/>
      <c r="H37"/>
      <c r="I37"/>
      <c r="J37"/>
      <c r="K37"/>
      <c r="L37"/>
      <c r="M37"/>
      <c r="N37"/>
      <c r="O37"/>
      <c r="P37"/>
    </row>
    <row r="38" spans="1:16" s="98" customFormat="1" ht="16.5" customHeight="1" x14ac:dyDescent="0.25">
      <c r="A38" s="91">
        <v>29</v>
      </c>
      <c r="B38" s="86"/>
      <c r="C38" s="86"/>
      <c r="D38" s="86"/>
      <c r="E38" s="86" t="s">
        <v>10</v>
      </c>
      <c r="F38" s="313"/>
      <c r="G38" s="313"/>
      <c r="H38"/>
      <c r="I38"/>
      <c r="J38"/>
      <c r="K38"/>
      <c r="L38"/>
      <c r="M38"/>
      <c r="N38"/>
      <c r="O38"/>
      <c r="P38"/>
    </row>
    <row r="39" spans="1:16" s="98" customFormat="1" ht="16.5" customHeight="1" x14ac:dyDescent="0.25">
      <c r="A39" s="91">
        <v>30</v>
      </c>
      <c r="B39" s="87"/>
      <c r="C39" s="86"/>
      <c r="D39" s="86"/>
      <c r="E39" s="86" t="s">
        <v>10</v>
      </c>
      <c r="F39" s="313"/>
      <c r="G39" s="313"/>
      <c r="H39"/>
      <c r="I39"/>
      <c r="J39"/>
      <c r="K39"/>
      <c r="L39"/>
      <c r="M39"/>
      <c r="N39"/>
      <c r="O39"/>
      <c r="P39"/>
    </row>
    <row r="40" spans="1:16" s="98" customFormat="1" ht="16.5" customHeight="1" x14ac:dyDescent="0.25">
      <c r="A40" s="91">
        <v>31</v>
      </c>
      <c r="B40" s="86"/>
      <c r="C40" s="86"/>
      <c r="D40" s="86"/>
      <c r="E40" s="86" t="s">
        <v>10</v>
      </c>
      <c r="F40" s="313"/>
      <c r="G40" s="313"/>
      <c r="H40"/>
      <c r="I40"/>
      <c r="J40"/>
      <c r="K40"/>
      <c r="L40"/>
      <c r="M40"/>
      <c r="N40"/>
      <c r="O40"/>
      <c r="P40"/>
    </row>
    <row r="41" spans="1:16" s="98" customFormat="1" ht="16.5" customHeight="1" x14ac:dyDescent="0.25">
      <c r="A41" s="91">
        <v>32</v>
      </c>
      <c r="B41" s="87"/>
      <c r="C41" s="86"/>
      <c r="D41" s="86"/>
      <c r="E41" s="86" t="s">
        <v>10</v>
      </c>
      <c r="F41" s="313"/>
      <c r="G41" s="313"/>
      <c r="H41"/>
      <c r="I41"/>
      <c r="J41"/>
      <c r="K41"/>
      <c r="L41"/>
      <c r="M41"/>
      <c r="N41"/>
      <c r="O41"/>
      <c r="P41"/>
    </row>
    <row r="42" spans="1:16" s="98" customFormat="1" ht="16.5" customHeight="1" x14ac:dyDescent="0.25">
      <c r="A42" s="91">
        <v>33</v>
      </c>
      <c r="B42" s="86"/>
      <c r="C42" s="86"/>
      <c r="D42" s="86"/>
      <c r="E42" s="86" t="s">
        <v>10</v>
      </c>
      <c r="F42" s="313"/>
      <c r="G42" s="313"/>
      <c r="H42"/>
      <c r="I42"/>
      <c r="J42"/>
      <c r="K42"/>
      <c r="L42"/>
      <c r="M42"/>
      <c r="N42"/>
      <c r="O42"/>
      <c r="P42"/>
    </row>
    <row r="43" spans="1:16" s="98" customFormat="1" ht="16.5" customHeight="1" x14ac:dyDescent="0.25">
      <c r="A43" s="91">
        <v>34</v>
      </c>
      <c r="B43" s="87"/>
      <c r="C43" s="86"/>
      <c r="D43" s="86"/>
      <c r="E43" s="86" t="s">
        <v>10</v>
      </c>
      <c r="F43" s="313"/>
      <c r="G43" s="313"/>
      <c r="H43"/>
      <c r="I43"/>
      <c r="J43"/>
      <c r="K43"/>
      <c r="L43"/>
      <c r="M43"/>
      <c r="N43"/>
      <c r="O43"/>
      <c r="P43"/>
    </row>
    <row r="44" spans="1:16" s="98" customFormat="1" ht="16.5" customHeight="1" x14ac:dyDescent="0.25">
      <c r="A44" s="91">
        <v>35</v>
      </c>
      <c r="B44" s="86"/>
      <c r="C44" s="86"/>
      <c r="D44" s="86"/>
      <c r="E44" s="86" t="s">
        <v>10</v>
      </c>
      <c r="F44" s="315"/>
      <c r="G44" s="313"/>
      <c r="H44"/>
      <c r="I44"/>
      <c r="J44"/>
      <c r="K44"/>
      <c r="L44"/>
      <c r="M44"/>
      <c r="N44"/>
      <c r="O44"/>
      <c r="P44"/>
    </row>
    <row r="45" spans="1:16" s="98" customFormat="1" ht="18.75" customHeight="1" x14ac:dyDescent="0.25">
      <c r="A45"/>
      <c r="B45"/>
      <c r="C45"/>
      <c r="D45"/>
      <c r="E45"/>
      <c r="F45"/>
      <c r="G45"/>
      <c r="H45"/>
      <c r="I45"/>
      <c r="J45"/>
      <c r="K45"/>
      <c r="L45"/>
      <c r="M45"/>
      <c r="N45"/>
      <c r="O45"/>
    </row>
    <row r="46" spans="1:16" ht="18.75" customHeight="1" x14ac:dyDescent="0.25">
      <c r="A46"/>
      <c r="B46"/>
      <c r="C46"/>
      <c r="D46"/>
      <c r="E46"/>
      <c r="F46"/>
      <c r="G46"/>
      <c r="H46"/>
      <c r="I46"/>
      <c r="J46"/>
      <c r="K46"/>
      <c r="L46"/>
      <c r="M46"/>
      <c r="N46"/>
      <c r="O46"/>
    </row>
    <row r="47" spans="1:16" ht="18.75" customHeight="1" x14ac:dyDescent="0.25">
      <c r="A47"/>
      <c r="B47"/>
      <c r="C47"/>
      <c r="D47"/>
      <c r="E47"/>
      <c r="F47"/>
      <c r="G47"/>
      <c r="H47"/>
      <c r="I47"/>
      <c r="J47"/>
      <c r="K47"/>
      <c r="L47"/>
      <c r="M47"/>
      <c r="N47"/>
      <c r="O47"/>
    </row>
    <row r="48" spans="1:16" ht="18.75" customHeight="1" x14ac:dyDescent="0.25">
      <c r="A48"/>
      <c r="B48"/>
      <c r="C48"/>
      <c r="D48"/>
      <c r="E48"/>
      <c r="F48"/>
      <c r="G48"/>
      <c r="H48"/>
      <c r="I48"/>
      <c r="J48"/>
      <c r="K48"/>
      <c r="L48"/>
      <c r="M48"/>
      <c r="N48"/>
      <c r="O48"/>
    </row>
    <row r="49" spans="5:15" x14ac:dyDescent="0.25">
      <c r="E49"/>
      <c r="F49"/>
      <c r="G49"/>
      <c r="H49"/>
      <c r="I49"/>
      <c r="J49"/>
      <c r="K49"/>
      <c r="L49"/>
      <c r="M49"/>
      <c r="N49"/>
      <c r="O49"/>
    </row>
    <row r="50" spans="5:15" x14ac:dyDescent="0.25">
      <c r="E50"/>
      <c r="F50"/>
      <c r="G50"/>
      <c r="H50"/>
      <c r="I50"/>
      <c r="J50"/>
      <c r="K50"/>
      <c r="L50"/>
      <c r="M50"/>
      <c r="N50"/>
      <c r="O50"/>
    </row>
    <row r="51" spans="5:15" x14ac:dyDescent="0.25">
      <c r="E51"/>
      <c r="F51"/>
      <c r="G51"/>
      <c r="H51"/>
      <c r="I51"/>
      <c r="J51"/>
      <c r="K51"/>
      <c r="L51"/>
      <c r="M51"/>
      <c r="N51"/>
      <c r="O51"/>
    </row>
    <row r="52" spans="5:15" x14ac:dyDescent="0.25">
      <c r="E52"/>
      <c r="F52"/>
      <c r="G52"/>
      <c r="H52"/>
      <c r="I52"/>
      <c r="J52"/>
      <c r="K52"/>
      <c r="L52"/>
      <c r="M52"/>
      <c r="N52"/>
      <c r="O52"/>
    </row>
  </sheetData>
  <sheetProtection algorithmName="SHA-512" hashValue="vutqdflxM0FxeAtvbZnpZPhlWONmMaoex5nV5WT3IqvMMPThu0c8B6Pp1h9VjP84ZwPtk2ahRWZnIojdjahcQw==" saltValue="PIVLt381Nw7VNzE0aWujqA==" spinCount="100000" sheet="1" objects="1" scenarios="1"/>
  <mergeCells count="47">
    <mergeCell ref="F43:G43"/>
    <mergeCell ref="F44:G44"/>
    <mergeCell ref="F37:G37"/>
    <mergeCell ref="F38:G38"/>
    <mergeCell ref="F39:G39"/>
    <mergeCell ref="F40:G40"/>
    <mergeCell ref="F41:G41"/>
    <mergeCell ref="F42:G42"/>
    <mergeCell ref="F36:G36"/>
    <mergeCell ref="F25:G25"/>
    <mergeCell ref="F26:G26"/>
    <mergeCell ref="F27:G27"/>
    <mergeCell ref="F28:G28"/>
    <mergeCell ref="F29:G29"/>
    <mergeCell ref="F30:G30"/>
    <mergeCell ref="F31:G31"/>
    <mergeCell ref="F32:G32"/>
    <mergeCell ref="F33:G33"/>
    <mergeCell ref="F34:G34"/>
    <mergeCell ref="F35:G35"/>
    <mergeCell ref="F24:G24"/>
    <mergeCell ref="F13:G13"/>
    <mergeCell ref="F14:G14"/>
    <mergeCell ref="F15:G15"/>
    <mergeCell ref="F16:G16"/>
    <mergeCell ref="F17:G17"/>
    <mergeCell ref="F18:G18"/>
    <mergeCell ref="F19:G19"/>
    <mergeCell ref="F20:G20"/>
    <mergeCell ref="F21:G21"/>
    <mergeCell ref="F22:G22"/>
    <mergeCell ref="F23:G23"/>
    <mergeCell ref="F9:G9"/>
    <mergeCell ref="F10:G10"/>
    <mergeCell ref="F11:G11"/>
    <mergeCell ref="F12:G12"/>
    <mergeCell ref="A9:B9"/>
    <mergeCell ref="A7:B7"/>
    <mergeCell ref="E7:G7"/>
    <mergeCell ref="H7:I7"/>
    <mergeCell ref="B2:O2"/>
    <mergeCell ref="B3:O3"/>
    <mergeCell ref="A5:B5"/>
    <mergeCell ref="E5:G5"/>
    <mergeCell ref="H5:I5"/>
    <mergeCell ref="E6:G6"/>
    <mergeCell ref="H6:I6"/>
  </mergeCells>
  <dataValidations count="2">
    <dataValidation allowBlank="1" showErrorMessage="1" sqref="P45:XFD45 A9:A44 Q9:XFD44 P8:XFD8 A5:D8 H5:H7 E5:E7"/>
    <dataValidation allowBlank="1" showErrorMessage="1" promptTitle="Don't Change This Cell." prompt="If you wish to change a student name, enter it into the &quot;70&quot; spreadsheet and hit the &quot;reset&quot; button." sqref="B10:E44"/>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V47"/>
  <sheetViews>
    <sheetView view="pageLayout" topLeftCell="A4" workbookViewId="0">
      <selection activeCell="B9" sqref="B9"/>
    </sheetView>
  </sheetViews>
  <sheetFormatPr defaultColWidth="9.140625" defaultRowHeight="15" x14ac:dyDescent="0.25"/>
  <cols>
    <col min="1" max="1" width="3.85546875" style="1" customWidth="1"/>
    <col min="2" max="2" width="24.42578125" style="1" customWidth="1"/>
    <col min="3" max="3" width="8.5703125" style="1" bestFit="1" customWidth="1"/>
    <col min="4" max="11" width="6.140625" style="1" customWidth="1"/>
    <col min="12" max="14" width="7.7109375" style="1" customWidth="1"/>
    <col min="15" max="22" width="3.85546875" style="1" hidden="1" customWidth="1"/>
    <col min="23" max="16384" width="9.140625" style="1"/>
  </cols>
  <sheetData>
    <row r="1" spans="1:22" ht="8.25" customHeight="1" x14ac:dyDescent="0.25"/>
    <row r="2" spans="1:22" ht="25.5" customHeight="1" x14ac:dyDescent="0.3">
      <c r="B2" s="301" t="s">
        <v>75</v>
      </c>
      <c r="C2" s="301"/>
      <c r="D2" s="301"/>
      <c r="E2" s="301"/>
      <c r="F2" s="301"/>
      <c r="G2" s="301"/>
      <c r="H2" s="301"/>
      <c r="I2" s="301"/>
      <c r="J2" s="301"/>
      <c r="K2" s="301"/>
      <c r="L2" s="301"/>
      <c r="M2" s="301"/>
      <c r="N2" s="301"/>
    </row>
    <row r="3" spans="1:22" ht="17.25" customHeight="1" x14ac:dyDescent="0.25">
      <c r="B3" s="302" t="s">
        <v>12</v>
      </c>
      <c r="C3" s="302"/>
      <c r="D3" s="302"/>
      <c r="E3" s="302"/>
      <c r="F3" s="302"/>
      <c r="G3" s="302"/>
      <c r="H3" s="302"/>
      <c r="I3" s="302"/>
      <c r="J3" s="302"/>
      <c r="K3" s="302"/>
      <c r="L3" s="302"/>
      <c r="M3" s="302"/>
      <c r="N3" s="302"/>
    </row>
    <row r="4" spans="1:22" ht="4.5" customHeight="1" x14ac:dyDescent="0.25">
      <c r="B4" s="89"/>
      <c r="C4" s="197"/>
      <c r="D4" s="89"/>
      <c r="E4" s="89"/>
      <c r="F4" s="89"/>
      <c r="G4" s="89"/>
      <c r="H4" s="89"/>
      <c r="I4" s="89"/>
      <c r="J4" s="89"/>
      <c r="K4" s="89"/>
      <c r="L4" s="89"/>
      <c r="M4" s="89"/>
      <c r="N4" s="89"/>
    </row>
    <row r="5" spans="1:22" s="98" customFormat="1" ht="18.75" customHeight="1" x14ac:dyDescent="0.2">
      <c r="A5" s="303" t="s">
        <v>25</v>
      </c>
      <c r="B5" s="303"/>
      <c r="C5" s="198"/>
      <c r="D5" s="303" t="s">
        <v>27</v>
      </c>
      <c r="E5" s="303"/>
      <c r="F5" s="303"/>
      <c r="G5" s="304" t="s">
        <v>26</v>
      </c>
      <c r="H5" s="305"/>
      <c r="J5" s="323" t="s">
        <v>70</v>
      </c>
      <c r="K5" s="323"/>
      <c r="L5" s="153" t="s">
        <v>0</v>
      </c>
      <c r="M5" s="153" t="s">
        <v>43</v>
      </c>
      <c r="N5" s="154" t="s">
        <v>90</v>
      </c>
    </row>
    <row r="6" spans="1:22" s="98" customFormat="1" ht="18.75" customHeight="1" x14ac:dyDescent="0.2">
      <c r="A6" s="322" t="str">
        <f>'Class Info.'!A7:B7</f>
        <v>??</v>
      </c>
      <c r="B6" s="322"/>
      <c r="C6" s="236"/>
      <c r="D6" s="322" t="str">
        <f>'Class Info.'!E7</f>
        <v>??</v>
      </c>
      <c r="E6" s="322"/>
      <c r="F6" s="322"/>
      <c r="G6" s="324" t="str">
        <f>'Class Info.'!H7</f>
        <v>?</v>
      </c>
      <c r="H6" s="325"/>
      <c r="J6" s="323"/>
      <c r="K6" s="323"/>
      <c r="L6" s="93" t="s">
        <v>10</v>
      </c>
      <c r="M6" s="142" t="s">
        <v>10</v>
      </c>
      <c r="N6" s="143" t="s">
        <v>10</v>
      </c>
    </row>
    <row r="7" spans="1:22" s="98" customFormat="1" ht="7.5" customHeight="1" x14ac:dyDescent="0.2">
      <c r="A7" s="100"/>
      <c r="B7" s="100"/>
      <c r="C7" s="100"/>
      <c r="D7" s="100"/>
      <c r="E7" s="100"/>
      <c r="F7" s="100"/>
      <c r="G7" s="100"/>
      <c r="H7" s="100"/>
      <c r="I7" s="100"/>
      <c r="J7" s="101"/>
      <c r="K7" s="102"/>
      <c r="L7" s="102"/>
      <c r="M7" s="102"/>
      <c r="N7" s="103"/>
    </row>
    <row r="8" spans="1:22" s="98" customFormat="1" ht="18.75" customHeight="1" thickBot="1" x14ac:dyDescent="0.3">
      <c r="A8" s="309" t="s">
        <v>2</v>
      </c>
      <c r="B8" s="314"/>
      <c r="C8" s="150" t="s">
        <v>119</v>
      </c>
      <c r="D8" s="150" t="s">
        <v>0</v>
      </c>
      <c r="E8" s="150" t="s">
        <v>1</v>
      </c>
      <c r="F8" s="150" t="s">
        <v>3</v>
      </c>
      <c r="G8" s="150" t="s">
        <v>4</v>
      </c>
      <c r="H8" s="150" t="s">
        <v>5</v>
      </c>
      <c r="I8" s="150" t="s">
        <v>6</v>
      </c>
      <c r="J8" s="150" t="s">
        <v>7</v>
      </c>
      <c r="K8" s="150" t="s">
        <v>8</v>
      </c>
      <c r="L8" s="151" t="s">
        <v>84</v>
      </c>
      <c r="M8" s="150" t="s">
        <v>78</v>
      </c>
      <c r="N8" s="151" t="s">
        <v>90</v>
      </c>
    </row>
    <row r="9" spans="1:22" s="98" customFormat="1" ht="16.5" customHeight="1" thickTop="1" x14ac:dyDescent="0.2">
      <c r="A9" s="90">
        <v>1</v>
      </c>
      <c r="B9" s="220" t="str">
        <f>CONCATENATE('Class Info.'!B10," ",'Class Info.'!C10)</f>
        <v xml:space="preserve"> </v>
      </c>
      <c r="C9" s="220" t="str">
        <f>'Class Info.'!E10</f>
        <v>-</v>
      </c>
      <c r="D9" s="83" t="s">
        <v>10</v>
      </c>
      <c r="E9" s="149" t="s">
        <v>10</v>
      </c>
      <c r="F9" s="83" t="s">
        <v>10</v>
      </c>
      <c r="G9" s="149" t="s">
        <v>10</v>
      </c>
      <c r="H9" s="83" t="s">
        <v>10</v>
      </c>
      <c r="I9" s="149" t="s">
        <v>10</v>
      </c>
      <c r="J9" s="83" t="s">
        <v>10</v>
      </c>
      <c r="K9" s="149" t="s">
        <v>10</v>
      </c>
      <c r="L9" s="152" t="str">
        <f t="shared" ref="L9:L44" si="0">IFERROR((IF((MAX(D9:K9)/M$6)=0,"-",MAX(D9:K9)/M$6)),"-")</f>
        <v>-</v>
      </c>
      <c r="M9" s="76" t="str">
        <f t="shared" ref="M9:M43" si="1">IFERROR((IF((MAX(D9:K9)-D9)/D9=0,"-",MAX(D9:K9)-D9)/D9),"-")</f>
        <v>-</v>
      </c>
      <c r="N9" s="147" t="str">
        <f t="shared" ref="N9:N43" si="2">IFERROR(((IF((MAX(D9:K9)/N$6)=0,"-",IF(MAX(D9:K9)&gt;=N$6,"Yes","No")))),"-")</f>
        <v>-</v>
      </c>
      <c r="O9" s="144" t="str">
        <f t="shared" ref="O9:O43" si="3">IFERROR((IF((D9/$N$6)=0,"-",IF(D9&gt;=$N$6,"Yes","No"))),"-")</f>
        <v>-</v>
      </c>
      <c r="P9" s="144" t="str">
        <f t="shared" ref="P9:P43" si="4">IFERROR((IF((E9/$N$6)=0,"-",IF(E9&gt;=$N$6,"Yes","No"))),"-")</f>
        <v>-</v>
      </c>
      <c r="Q9" s="144" t="str">
        <f t="shared" ref="Q9:Q43" si="5">IFERROR((IF((F9/$N$6)=0,"-",IF(F9&gt;=$N$6,"Yes","No"))),"-")</f>
        <v>-</v>
      </c>
      <c r="R9" s="144" t="str">
        <f t="shared" ref="R9:R43" si="6">IFERROR((IF((G9/$N$6)=0,"-",IF(G9&gt;=$N$6,"Yes","No"))),"-")</f>
        <v>-</v>
      </c>
      <c r="S9" s="144" t="str">
        <f t="shared" ref="S9:S43" si="7">IFERROR((IF((H9/$N$6)=0,"-",IF(H9&gt;=$N$6,"Yes","No"))),"-")</f>
        <v>-</v>
      </c>
      <c r="T9" s="144" t="str">
        <f t="shared" ref="T9:T43" si="8">IFERROR((IF((I9/$N$6)=0,"-",IF(I9&gt;=$N$6,"Yes","No"))),"-")</f>
        <v>-</v>
      </c>
      <c r="U9" s="144" t="str">
        <f t="shared" ref="U9:U43" si="9">IFERROR((IF((J9/$N$6)=0,"-",IF(J9&gt;=$N$6,"Yes","No"))),"-")</f>
        <v>-</v>
      </c>
      <c r="V9" s="144" t="str">
        <f t="shared" ref="V9:V43" si="10">IFERROR((IF((K9/$N$6)=0,"-",IF(K9&gt;=$N$6,"Yes","No"))),"-")</f>
        <v>-</v>
      </c>
    </row>
    <row r="10" spans="1:22" s="98" customFormat="1" ht="16.5" customHeight="1" x14ac:dyDescent="0.2">
      <c r="A10" s="91">
        <v>2</v>
      </c>
      <c r="B10" s="220" t="str">
        <f>CONCATENATE('Class Info.'!B11," ",'Class Info.'!C11)</f>
        <v xml:space="preserve"> </v>
      </c>
      <c r="C10" s="220" t="str">
        <f>'Class Info.'!E11</f>
        <v>-</v>
      </c>
      <c r="D10" s="83" t="s">
        <v>10</v>
      </c>
      <c r="E10" s="82" t="s">
        <v>10</v>
      </c>
      <c r="F10" s="83" t="s">
        <v>10</v>
      </c>
      <c r="G10" s="82" t="s">
        <v>10</v>
      </c>
      <c r="H10" s="83" t="s">
        <v>10</v>
      </c>
      <c r="I10" s="82" t="s">
        <v>10</v>
      </c>
      <c r="J10" s="83" t="s">
        <v>10</v>
      </c>
      <c r="K10" s="82" t="s">
        <v>10</v>
      </c>
      <c r="L10" s="152" t="str">
        <f t="shared" si="0"/>
        <v>-</v>
      </c>
      <c r="M10" s="75" t="str">
        <f t="shared" si="1"/>
        <v>-</v>
      </c>
      <c r="N10" s="147" t="str">
        <f t="shared" si="2"/>
        <v>-</v>
      </c>
      <c r="O10" s="144" t="str">
        <f t="shared" si="3"/>
        <v>-</v>
      </c>
      <c r="P10" s="144" t="str">
        <f t="shared" si="4"/>
        <v>-</v>
      </c>
      <c r="Q10" s="144" t="str">
        <f t="shared" si="5"/>
        <v>-</v>
      </c>
      <c r="R10" s="144" t="str">
        <f t="shared" si="6"/>
        <v>-</v>
      </c>
      <c r="S10" s="144" t="str">
        <f t="shared" si="7"/>
        <v>-</v>
      </c>
      <c r="T10" s="144" t="str">
        <f t="shared" si="8"/>
        <v>-</v>
      </c>
      <c r="U10" s="144" t="str">
        <f t="shared" si="9"/>
        <v>-</v>
      </c>
      <c r="V10" s="144" t="str">
        <f t="shared" si="10"/>
        <v>-</v>
      </c>
    </row>
    <row r="11" spans="1:22" s="98" customFormat="1" ht="16.5" customHeight="1" x14ac:dyDescent="0.2">
      <c r="A11" s="91">
        <v>3</v>
      </c>
      <c r="B11" s="220" t="str">
        <f>CONCATENATE('Class Info.'!B12," ",'Class Info.'!C12)</f>
        <v xml:space="preserve"> </v>
      </c>
      <c r="C11" s="220" t="str">
        <f>'Class Info.'!E12</f>
        <v>-</v>
      </c>
      <c r="D11" s="83" t="s">
        <v>10</v>
      </c>
      <c r="E11" s="82" t="s">
        <v>10</v>
      </c>
      <c r="F11" s="83" t="s">
        <v>10</v>
      </c>
      <c r="G11" s="82" t="s">
        <v>10</v>
      </c>
      <c r="H11" s="83" t="s">
        <v>10</v>
      </c>
      <c r="I11" s="82" t="s">
        <v>10</v>
      </c>
      <c r="J11" s="83" t="s">
        <v>10</v>
      </c>
      <c r="K11" s="82" t="s">
        <v>10</v>
      </c>
      <c r="L11" s="152" t="str">
        <f t="shared" si="0"/>
        <v>-</v>
      </c>
      <c r="M11" s="75" t="str">
        <f t="shared" si="1"/>
        <v>-</v>
      </c>
      <c r="N11" s="147" t="str">
        <f t="shared" si="2"/>
        <v>-</v>
      </c>
      <c r="O11" s="144" t="str">
        <f t="shared" si="3"/>
        <v>-</v>
      </c>
      <c r="P11" s="144" t="str">
        <f t="shared" si="4"/>
        <v>-</v>
      </c>
      <c r="Q11" s="144" t="str">
        <f t="shared" si="5"/>
        <v>-</v>
      </c>
      <c r="R11" s="144" t="str">
        <f t="shared" si="6"/>
        <v>-</v>
      </c>
      <c r="S11" s="144" t="str">
        <f t="shared" si="7"/>
        <v>-</v>
      </c>
      <c r="T11" s="144" t="str">
        <f t="shared" si="8"/>
        <v>-</v>
      </c>
      <c r="U11" s="144" t="str">
        <f t="shared" si="9"/>
        <v>-</v>
      </c>
      <c r="V11" s="144" t="str">
        <f t="shared" si="10"/>
        <v>-</v>
      </c>
    </row>
    <row r="12" spans="1:22" s="98" customFormat="1" ht="16.5" customHeight="1" x14ac:dyDescent="0.2">
      <c r="A12" s="91">
        <v>4</v>
      </c>
      <c r="B12" s="220" t="str">
        <f>CONCATENATE('Class Info.'!B13," ",'Class Info.'!C13)</f>
        <v xml:space="preserve"> </v>
      </c>
      <c r="C12" s="220" t="str">
        <f>'Class Info.'!E13</f>
        <v>-</v>
      </c>
      <c r="D12" s="83" t="s">
        <v>10</v>
      </c>
      <c r="E12" s="82" t="s">
        <v>10</v>
      </c>
      <c r="F12" s="83" t="s">
        <v>10</v>
      </c>
      <c r="G12" s="82" t="s">
        <v>10</v>
      </c>
      <c r="H12" s="83" t="s">
        <v>10</v>
      </c>
      <c r="I12" s="82" t="s">
        <v>10</v>
      </c>
      <c r="J12" s="83" t="s">
        <v>10</v>
      </c>
      <c r="K12" s="82" t="s">
        <v>10</v>
      </c>
      <c r="L12" s="152" t="str">
        <f t="shared" si="0"/>
        <v>-</v>
      </c>
      <c r="M12" s="75" t="str">
        <f t="shared" si="1"/>
        <v>-</v>
      </c>
      <c r="N12" s="147" t="str">
        <f t="shared" si="2"/>
        <v>-</v>
      </c>
      <c r="O12" s="144" t="str">
        <f t="shared" si="3"/>
        <v>-</v>
      </c>
      <c r="P12" s="144" t="str">
        <f t="shared" si="4"/>
        <v>-</v>
      </c>
      <c r="Q12" s="144" t="str">
        <f t="shared" si="5"/>
        <v>-</v>
      </c>
      <c r="R12" s="144" t="str">
        <f t="shared" si="6"/>
        <v>-</v>
      </c>
      <c r="S12" s="144" t="str">
        <f t="shared" si="7"/>
        <v>-</v>
      </c>
      <c r="T12" s="144" t="str">
        <f t="shared" si="8"/>
        <v>-</v>
      </c>
      <c r="U12" s="144" t="str">
        <f t="shared" si="9"/>
        <v>-</v>
      </c>
      <c r="V12" s="144" t="str">
        <f t="shared" si="10"/>
        <v>-</v>
      </c>
    </row>
    <row r="13" spans="1:22" s="98" customFormat="1" ht="16.5" customHeight="1" x14ac:dyDescent="0.2">
      <c r="A13" s="91">
        <v>5</v>
      </c>
      <c r="B13" s="220" t="str">
        <f>CONCATENATE('Class Info.'!B14," ",'Class Info.'!C14)</f>
        <v xml:space="preserve"> </v>
      </c>
      <c r="C13" s="220" t="str">
        <f>'Class Info.'!E14</f>
        <v>-</v>
      </c>
      <c r="D13" s="83" t="s">
        <v>10</v>
      </c>
      <c r="E13" s="82" t="s">
        <v>10</v>
      </c>
      <c r="F13" s="83" t="s">
        <v>10</v>
      </c>
      <c r="G13" s="82" t="s">
        <v>10</v>
      </c>
      <c r="H13" s="83" t="s">
        <v>10</v>
      </c>
      <c r="I13" s="82" t="s">
        <v>10</v>
      </c>
      <c r="J13" s="83" t="s">
        <v>10</v>
      </c>
      <c r="K13" s="82" t="s">
        <v>10</v>
      </c>
      <c r="L13" s="152" t="str">
        <f t="shared" si="0"/>
        <v>-</v>
      </c>
      <c r="M13" s="75" t="str">
        <f t="shared" si="1"/>
        <v>-</v>
      </c>
      <c r="N13" s="147" t="str">
        <f t="shared" si="2"/>
        <v>-</v>
      </c>
      <c r="O13" s="144" t="str">
        <f t="shared" si="3"/>
        <v>-</v>
      </c>
      <c r="P13" s="144" t="str">
        <f t="shared" si="4"/>
        <v>-</v>
      </c>
      <c r="Q13" s="144" t="str">
        <f t="shared" si="5"/>
        <v>-</v>
      </c>
      <c r="R13" s="144" t="str">
        <f t="shared" si="6"/>
        <v>-</v>
      </c>
      <c r="S13" s="144" t="str">
        <f t="shared" si="7"/>
        <v>-</v>
      </c>
      <c r="T13" s="144" t="str">
        <f t="shared" si="8"/>
        <v>-</v>
      </c>
      <c r="U13" s="144" t="str">
        <f t="shared" si="9"/>
        <v>-</v>
      </c>
      <c r="V13" s="144" t="str">
        <f t="shared" si="10"/>
        <v>-</v>
      </c>
    </row>
    <row r="14" spans="1:22" s="98" customFormat="1" ht="16.5" customHeight="1" x14ac:dyDescent="0.2">
      <c r="A14" s="91">
        <v>6</v>
      </c>
      <c r="B14" s="220" t="str">
        <f>CONCATENATE('Class Info.'!B15," ",'Class Info.'!C15)</f>
        <v xml:space="preserve"> </v>
      </c>
      <c r="C14" s="220" t="str">
        <f>'Class Info.'!E15</f>
        <v>-</v>
      </c>
      <c r="D14" s="83" t="s">
        <v>10</v>
      </c>
      <c r="E14" s="82" t="s">
        <v>10</v>
      </c>
      <c r="F14" s="83" t="s">
        <v>10</v>
      </c>
      <c r="G14" s="82" t="s">
        <v>10</v>
      </c>
      <c r="H14" s="83" t="s">
        <v>10</v>
      </c>
      <c r="I14" s="82" t="s">
        <v>10</v>
      </c>
      <c r="J14" s="83" t="s">
        <v>10</v>
      </c>
      <c r="K14" s="82" t="s">
        <v>10</v>
      </c>
      <c r="L14" s="152" t="str">
        <f t="shared" si="0"/>
        <v>-</v>
      </c>
      <c r="M14" s="75" t="str">
        <f t="shared" si="1"/>
        <v>-</v>
      </c>
      <c r="N14" s="147" t="str">
        <f t="shared" si="2"/>
        <v>-</v>
      </c>
      <c r="O14" s="144" t="str">
        <f t="shared" si="3"/>
        <v>-</v>
      </c>
      <c r="P14" s="144" t="str">
        <f t="shared" si="4"/>
        <v>-</v>
      </c>
      <c r="Q14" s="144" t="str">
        <f t="shared" si="5"/>
        <v>-</v>
      </c>
      <c r="R14" s="144" t="str">
        <f t="shared" si="6"/>
        <v>-</v>
      </c>
      <c r="S14" s="144" t="str">
        <f t="shared" si="7"/>
        <v>-</v>
      </c>
      <c r="T14" s="144" t="str">
        <f t="shared" si="8"/>
        <v>-</v>
      </c>
      <c r="U14" s="144" t="str">
        <f t="shared" si="9"/>
        <v>-</v>
      </c>
      <c r="V14" s="144" t="str">
        <f t="shared" si="10"/>
        <v>-</v>
      </c>
    </row>
    <row r="15" spans="1:22" s="98" customFormat="1" ht="16.5" customHeight="1" x14ac:dyDescent="0.2">
      <c r="A15" s="91">
        <v>7</v>
      </c>
      <c r="B15" s="220" t="str">
        <f>CONCATENATE('Class Info.'!B16," ",'Class Info.'!C16)</f>
        <v xml:space="preserve"> </v>
      </c>
      <c r="C15" s="220" t="str">
        <f>'Class Info.'!E16</f>
        <v>-</v>
      </c>
      <c r="D15" s="83" t="s">
        <v>10</v>
      </c>
      <c r="E15" s="82" t="s">
        <v>10</v>
      </c>
      <c r="F15" s="83" t="s">
        <v>10</v>
      </c>
      <c r="G15" s="82" t="s">
        <v>10</v>
      </c>
      <c r="H15" s="83" t="s">
        <v>10</v>
      </c>
      <c r="I15" s="82" t="s">
        <v>10</v>
      </c>
      <c r="J15" s="83" t="s">
        <v>10</v>
      </c>
      <c r="K15" s="82" t="s">
        <v>10</v>
      </c>
      <c r="L15" s="152" t="str">
        <f t="shared" si="0"/>
        <v>-</v>
      </c>
      <c r="M15" s="75" t="str">
        <f t="shared" si="1"/>
        <v>-</v>
      </c>
      <c r="N15" s="147" t="str">
        <f t="shared" si="2"/>
        <v>-</v>
      </c>
      <c r="O15" s="144" t="str">
        <f t="shared" si="3"/>
        <v>-</v>
      </c>
      <c r="P15" s="144" t="str">
        <f t="shared" si="4"/>
        <v>-</v>
      </c>
      <c r="Q15" s="144" t="str">
        <f t="shared" si="5"/>
        <v>-</v>
      </c>
      <c r="R15" s="144" t="str">
        <f t="shared" si="6"/>
        <v>-</v>
      </c>
      <c r="S15" s="144" t="str">
        <f t="shared" si="7"/>
        <v>-</v>
      </c>
      <c r="T15" s="144" t="str">
        <f t="shared" si="8"/>
        <v>-</v>
      </c>
      <c r="U15" s="144" t="str">
        <f t="shared" si="9"/>
        <v>-</v>
      </c>
      <c r="V15" s="144" t="str">
        <f t="shared" si="10"/>
        <v>-</v>
      </c>
    </row>
    <row r="16" spans="1:22" s="98" customFormat="1" ht="16.5" customHeight="1" x14ac:dyDescent="0.2">
      <c r="A16" s="91">
        <v>8</v>
      </c>
      <c r="B16" s="220" t="str">
        <f>CONCATENATE('Class Info.'!B17," ",'Class Info.'!C17)</f>
        <v xml:space="preserve"> </v>
      </c>
      <c r="C16" s="220" t="str">
        <f>'Class Info.'!E17</f>
        <v>-</v>
      </c>
      <c r="D16" s="83" t="s">
        <v>10</v>
      </c>
      <c r="E16" s="82" t="s">
        <v>10</v>
      </c>
      <c r="F16" s="83" t="s">
        <v>10</v>
      </c>
      <c r="G16" s="82" t="s">
        <v>10</v>
      </c>
      <c r="H16" s="83" t="s">
        <v>10</v>
      </c>
      <c r="I16" s="82" t="s">
        <v>10</v>
      </c>
      <c r="J16" s="83" t="s">
        <v>10</v>
      </c>
      <c r="K16" s="82" t="s">
        <v>10</v>
      </c>
      <c r="L16" s="152" t="str">
        <f t="shared" si="0"/>
        <v>-</v>
      </c>
      <c r="M16" s="75" t="str">
        <f t="shared" si="1"/>
        <v>-</v>
      </c>
      <c r="N16" s="147" t="str">
        <f t="shared" si="2"/>
        <v>-</v>
      </c>
      <c r="O16" s="144" t="str">
        <f t="shared" si="3"/>
        <v>-</v>
      </c>
      <c r="P16" s="144" t="str">
        <f t="shared" si="4"/>
        <v>-</v>
      </c>
      <c r="Q16" s="144" t="str">
        <f t="shared" si="5"/>
        <v>-</v>
      </c>
      <c r="R16" s="144" t="str">
        <f t="shared" si="6"/>
        <v>-</v>
      </c>
      <c r="S16" s="144" t="str">
        <f t="shared" si="7"/>
        <v>-</v>
      </c>
      <c r="T16" s="144" t="str">
        <f t="shared" si="8"/>
        <v>-</v>
      </c>
      <c r="U16" s="144" t="str">
        <f t="shared" si="9"/>
        <v>-</v>
      </c>
      <c r="V16" s="144" t="str">
        <f t="shared" si="10"/>
        <v>-</v>
      </c>
    </row>
    <row r="17" spans="1:22" s="98" customFormat="1" ht="16.5" customHeight="1" x14ac:dyDescent="0.2">
      <c r="A17" s="91">
        <v>9</v>
      </c>
      <c r="B17" s="220" t="str">
        <f>CONCATENATE('Class Info.'!B18," ",'Class Info.'!C18)</f>
        <v xml:space="preserve"> </v>
      </c>
      <c r="C17" s="220" t="str">
        <f>'Class Info.'!E18</f>
        <v>-</v>
      </c>
      <c r="D17" s="83" t="s">
        <v>10</v>
      </c>
      <c r="E17" s="82" t="s">
        <v>10</v>
      </c>
      <c r="F17" s="83" t="s">
        <v>10</v>
      </c>
      <c r="G17" s="82" t="s">
        <v>10</v>
      </c>
      <c r="H17" s="83" t="s">
        <v>10</v>
      </c>
      <c r="I17" s="82" t="s">
        <v>10</v>
      </c>
      <c r="J17" s="83" t="s">
        <v>10</v>
      </c>
      <c r="K17" s="82" t="s">
        <v>10</v>
      </c>
      <c r="L17" s="152" t="str">
        <f t="shared" si="0"/>
        <v>-</v>
      </c>
      <c r="M17" s="75" t="str">
        <f t="shared" si="1"/>
        <v>-</v>
      </c>
      <c r="N17" s="147" t="str">
        <f t="shared" si="2"/>
        <v>-</v>
      </c>
      <c r="O17" s="144" t="str">
        <f t="shared" si="3"/>
        <v>-</v>
      </c>
      <c r="P17" s="144" t="str">
        <f t="shared" si="4"/>
        <v>-</v>
      </c>
      <c r="Q17" s="144" t="str">
        <f t="shared" si="5"/>
        <v>-</v>
      </c>
      <c r="R17" s="144" t="str">
        <f t="shared" si="6"/>
        <v>-</v>
      </c>
      <c r="S17" s="144" t="str">
        <f t="shared" si="7"/>
        <v>-</v>
      </c>
      <c r="T17" s="144" t="str">
        <f t="shared" si="8"/>
        <v>-</v>
      </c>
      <c r="U17" s="144" t="str">
        <f t="shared" si="9"/>
        <v>-</v>
      </c>
      <c r="V17" s="144" t="str">
        <f t="shared" si="10"/>
        <v>-</v>
      </c>
    </row>
    <row r="18" spans="1:22" s="98" customFormat="1" ht="16.5" customHeight="1" x14ac:dyDescent="0.2">
      <c r="A18" s="91">
        <v>10</v>
      </c>
      <c r="B18" s="220" t="str">
        <f>CONCATENATE('Class Info.'!B19," ",'Class Info.'!C19)</f>
        <v xml:space="preserve"> </v>
      </c>
      <c r="C18" s="220" t="str">
        <f>'Class Info.'!E19</f>
        <v>-</v>
      </c>
      <c r="D18" s="83" t="s">
        <v>10</v>
      </c>
      <c r="E18" s="82" t="s">
        <v>10</v>
      </c>
      <c r="F18" s="83" t="s">
        <v>10</v>
      </c>
      <c r="G18" s="82" t="s">
        <v>10</v>
      </c>
      <c r="H18" s="83" t="s">
        <v>10</v>
      </c>
      <c r="I18" s="82" t="s">
        <v>10</v>
      </c>
      <c r="J18" s="83" t="s">
        <v>10</v>
      </c>
      <c r="K18" s="82" t="s">
        <v>10</v>
      </c>
      <c r="L18" s="152" t="str">
        <f t="shared" si="0"/>
        <v>-</v>
      </c>
      <c r="M18" s="75" t="str">
        <f t="shared" si="1"/>
        <v>-</v>
      </c>
      <c r="N18" s="147" t="str">
        <f t="shared" si="2"/>
        <v>-</v>
      </c>
      <c r="O18" s="144" t="str">
        <f t="shared" si="3"/>
        <v>-</v>
      </c>
      <c r="P18" s="144" t="str">
        <f t="shared" si="4"/>
        <v>-</v>
      </c>
      <c r="Q18" s="144" t="str">
        <f t="shared" si="5"/>
        <v>-</v>
      </c>
      <c r="R18" s="144" t="str">
        <f t="shared" si="6"/>
        <v>-</v>
      </c>
      <c r="S18" s="144" t="str">
        <f t="shared" si="7"/>
        <v>-</v>
      </c>
      <c r="T18" s="144" t="str">
        <f t="shared" si="8"/>
        <v>-</v>
      </c>
      <c r="U18" s="144" t="str">
        <f t="shared" si="9"/>
        <v>-</v>
      </c>
      <c r="V18" s="144" t="str">
        <f t="shared" si="10"/>
        <v>-</v>
      </c>
    </row>
    <row r="19" spans="1:22" s="98" customFormat="1" ht="16.5" customHeight="1" x14ac:dyDescent="0.2">
      <c r="A19" s="91">
        <v>11</v>
      </c>
      <c r="B19" s="220" t="str">
        <f>CONCATENATE('Class Info.'!B20," ",'Class Info.'!C20)</f>
        <v xml:space="preserve"> </v>
      </c>
      <c r="C19" s="220" t="str">
        <f>'Class Info.'!E20</f>
        <v>-</v>
      </c>
      <c r="D19" s="83" t="s">
        <v>10</v>
      </c>
      <c r="E19" s="82" t="s">
        <v>10</v>
      </c>
      <c r="F19" s="83" t="s">
        <v>10</v>
      </c>
      <c r="G19" s="82" t="s">
        <v>10</v>
      </c>
      <c r="H19" s="83" t="s">
        <v>10</v>
      </c>
      <c r="I19" s="82" t="s">
        <v>10</v>
      </c>
      <c r="J19" s="83" t="s">
        <v>10</v>
      </c>
      <c r="K19" s="82" t="s">
        <v>10</v>
      </c>
      <c r="L19" s="152" t="str">
        <f t="shared" si="0"/>
        <v>-</v>
      </c>
      <c r="M19" s="75" t="str">
        <f t="shared" si="1"/>
        <v>-</v>
      </c>
      <c r="N19" s="147" t="str">
        <f t="shared" si="2"/>
        <v>-</v>
      </c>
      <c r="O19" s="144" t="str">
        <f t="shared" si="3"/>
        <v>-</v>
      </c>
      <c r="P19" s="144" t="str">
        <f t="shared" si="4"/>
        <v>-</v>
      </c>
      <c r="Q19" s="144" t="str">
        <f t="shared" si="5"/>
        <v>-</v>
      </c>
      <c r="R19" s="144" t="str">
        <f t="shared" si="6"/>
        <v>-</v>
      </c>
      <c r="S19" s="144" t="str">
        <f t="shared" si="7"/>
        <v>-</v>
      </c>
      <c r="T19" s="144" t="str">
        <f t="shared" si="8"/>
        <v>-</v>
      </c>
      <c r="U19" s="144" t="str">
        <f t="shared" si="9"/>
        <v>-</v>
      </c>
      <c r="V19" s="144" t="str">
        <f t="shared" si="10"/>
        <v>-</v>
      </c>
    </row>
    <row r="20" spans="1:22" s="98" customFormat="1" ht="16.5" customHeight="1" x14ac:dyDescent="0.2">
      <c r="A20" s="91">
        <v>12</v>
      </c>
      <c r="B20" s="220" t="str">
        <f>CONCATENATE('Class Info.'!B21," ",'Class Info.'!C21)</f>
        <v xml:space="preserve"> </v>
      </c>
      <c r="C20" s="220" t="str">
        <f>'Class Info.'!E21</f>
        <v>-</v>
      </c>
      <c r="D20" s="83" t="s">
        <v>10</v>
      </c>
      <c r="E20" s="82" t="s">
        <v>10</v>
      </c>
      <c r="F20" s="83" t="s">
        <v>10</v>
      </c>
      <c r="G20" s="82" t="s">
        <v>10</v>
      </c>
      <c r="H20" s="83" t="s">
        <v>10</v>
      </c>
      <c r="I20" s="82" t="s">
        <v>10</v>
      </c>
      <c r="J20" s="83" t="s">
        <v>10</v>
      </c>
      <c r="K20" s="82" t="s">
        <v>10</v>
      </c>
      <c r="L20" s="152" t="str">
        <f t="shared" si="0"/>
        <v>-</v>
      </c>
      <c r="M20" s="75" t="str">
        <f t="shared" si="1"/>
        <v>-</v>
      </c>
      <c r="N20" s="147" t="str">
        <f t="shared" si="2"/>
        <v>-</v>
      </c>
      <c r="O20" s="144" t="str">
        <f t="shared" si="3"/>
        <v>-</v>
      </c>
      <c r="P20" s="144" t="str">
        <f t="shared" si="4"/>
        <v>-</v>
      </c>
      <c r="Q20" s="144" t="str">
        <f t="shared" si="5"/>
        <v>-</v>
      </c>
      <c r="R20" s="144" t="str">
        <f t="shared" si="6"/>
        <v>-</v>
      </c>
      <c r="S20" s="144" t="str">
        <f t="shared" si="7"/>
        <v>-</v>
      </c>
      <c r="T20" s="144" t="str">
        <f t="shared" si="8"/>
        <v>-</v>
      </c>
      <c r="U20" s="144" t="str">
        <f t="shared" si="9"/>
        <v>-</v>
      </c>
      <c r="V20" s="144" t="str">
        <f t="shared" si="10"/>
        <v>-</v>
      </c>
    </row>
    <row r="21" spans="1:22" s="98" customFormat="1" ht="16.5" customHeight="1" x14ac:dyDescent="0.2">
      <c r="A21" s="91">
        <v>13</v>
      </c>
      <c r="B21" s="220" t="str">
        <f>CONCATENATE('Class Info.'!B22," ",'Class Info.'!C22)</f>
        <v xml:space="preserve"> </v>
      </c>
      <c r="C21" s="220" t="str">
        <f>'Class Info.'!E22</f>
        <v>-</v>
      </c>
      <c r="D21" s="83" t="s">
        <v>10</v>
      </c>
      <c r="E21" s="82" t="s">
        <v>10</v>
      </c>
      <c r="F21" s="83" t="s">
        <v>10</v>
      </c>
      <c r="G21" s="82" t="s">
        <v>10</v>
      </c>
      <c r="H21" s="83" t="s">
        <v>10</v>
      </c>
      <c r="I21" s="82" t="s">
        <v>10</v>
      </c>
      <c r="J21" s="83" t="s">
        <v>10</v>
      </c>
      <c r="K21" s="82" t="s">
        <v>10</v>
      </c>
      <c r="L21" s="152" t="str">
        <f t="shared" si="0"/>
        <v>-</v>
      </c>
      <c r="M21" s="75" t="str">
        <f t="shared" si="1"/>
        <v>-</v>
      </c>
      <c r="N21" s="147" t="str">
        <f t="shared" si="2"/>
        <v>-</v>
      </c>
      <c r="O21" s="144" t="str">
        <f t="shared" si="3"/>
        <v>-</v>
      </c>
      <c r="P21" s="144" t="str">
        <f t="shared" si="4"/>
        <v>-</v>
      </c>
      <c r="Q21" s="144" t="str">
        <f t="shared" si="5"/>
        <v>-</v>
      </c>
      <c r="R21" s="144" t="str">
        <f t="shared" si="6"/>
        <v>-</v>
      </c>
      <c r="S21" s="144" t="str">
        <f t="shared" si="7"/>
        <v>-</v>
      </c>
      <c r="T21" s="144" t="str">
        <f t="shared" si="8"/>
        <v>-</v>
      </c>
      <c r="U21" s="144" t="str">
        <f t="shared" si="9"/>
        <v>-</v>
      </c>
      <c r="V21" s="144" t="str">
        <f t="shared" si="10"/>
        <v>-</v>
      </c>
    </row>
    <row r="22" spans="1:22" s="98" customFormat="1" ht="16.5" customHeight="1" x14ac:dyDescent="0.2">
      <c r="A22" s="91">
        <v>14</v>
      </c>
      <c r="B22" s="220" t="str">
        <f>CONCATENATE('Class Info.'!B23," ",'Class Info.'!C23)</f>
        <v xml:space="preserve"> </v>
      </c>
      <c r="C22" s="220" t="str">
        <f>'Class Info.'!E23</f>
        <v>-</v>
      </c>
      <c r="D22" s="83" t="s">
        <v>10</v>
      </c>
      <c r="E22" s="82" t="s">
        <v>10</v>
      </c>
      <c r="F22" s="83" t="s">
        <v>10</v>
      </c>
      <c r="G22" s="82" t="s">
        <v>10</v>
      </c>
      <c r="H22" s="83" t="s">
        <v>10</v>
      </c>
      <c r="I22" s="82" t="s">
        <v>10</v>
      </c>
      <c r="J22" s="83" t="s">
        <v>10</v>
      </c>
      <c r="K22" s="82" t="s">
        <v>10</v>
      </c>
      <c r="L22" s="152" t="str">
        <f t="shared" si="0"/>
        <v>-</v>
      </c>
      <c r="M22" s="75" t="str">
        <f t="shared" si="1"/>
        <v>-</v>
      </c>
      <c r="N22" s="147" t="str">
        <f t="shared" si="2"/>
        <v>-</v>
      </c>
      <c r="O22" s="144" t="str">
        <f t="shared" si="3"/>
        <v>-</v>
      </c>
      <c r="P22" s="144" t="str">
        <f t="shared" si="4"/>
        <v>-</v>
      </c>
      <c r="Q22" s="144" t="str">
        <f t="shared" si="5"/>
        <v>-</v>
      </c>
      <c r="R22" s="144" t="str">
        <f t="shared" si="6"/>
        <v>-</v>
      </c>
      <c r="S22" s="144" t="str">
        <f t="shared" si="7"/>
        <v>-</v>
      </c>
      <c r="T22" s="144" t="str">
        <f t="shared" si="8"/>
        <v>-</v>
      </c>
      <c r="U22" s="144" t="str">
        <f t="shared" si="9"/>
        <v>-</v>
      </c>
      <c r="V22" s="144" t="str">
        <f t="shared" si="10"/>
        <v>-</v>
      </c>
    </row>
    <row r="23" spans="1:22" s="98" customFormat="1" ht="16.5" customHeight="1" x14ac:dyDescent="0.2">
      <c r="A23" s="91">
        <v>15</v>
      </c>
      <c r="B23" s="220" t="str">
        <f>CONCATENATE('Class Info.'!B24," ",'Class Info.'!C24)</f>
        <v xml:space="preserve"> </v>
      </c>
      <c r="C23" s="220" t="str">
        <f>'Class Info.'!E24</f>
        <v>-</v>
      </c>
      <c r="D23" s="83" t="s">
        <v>10</v>
      </c>
      <c r="E23" s="82" t="s">
        <v>10</v>
      </c>
      <c r="F23" s="83" t="s">
        <v>10</v>
      </c>
      <c r="G23" s="82" t="s">
        <v>10</v>
      </c>
      <c r="H23" s="83" t="s">
        <v>10</v>
      </c>
      <c r="I23" s="82" t="s">
        <v>10</v>
      </c>
      <c r="J23" s="83" t="s">
        <v>10</v>
      </c>
      <c r="K23" s="82" t="s">
        <v>10</v>
      </c>
      <c r="L23" s="152" t="str">
        <f t="shared" si="0"/>
        <v>-</v>
      </c>
      <c r="M23" s="75" t="str">
        <f t="shared" si="1"/>
        <v>-</v>
      </c>
      <c r="N23" s="147" t="str">
        <f t="shared" si="2"/>
        <v>-</v>
      </c>
      <c r="O23" s="144" t="str">
        <f t="shared" si="3"/>
        <v>-</v>
      </c>
      <c r="P23" s="144" t="str">
        <f t="shared" si="4"/>
        <v>-</v>
      </c>
      <c r="Q23" s="144" t="str">
        <f t="shared" si="5"/>
        <v>-</v>
      </c>
      <c r="R23" s="144" t="str">
        <f t="shared" si="6"/>
        <v>-</v>
      </c>
      <c r="S23" s="144" t="str">
        <f t="shared" si="7"/>
        <v>-</v>
      </c>
      <c r="T23" s="144" t="str">
        <f t="shared" si="8"/>
        <v>-</v>
      </c>
      <c r="U23" s="144" t="str">
        <f t="shared" si="9"/>
        <v>-</v>
      </c>
      <c r="V23" s="144" t="str">
        <f t="shared" si="10"/>
        <v>-</v>
      </c>
    </row>
    <row r="24" spans="1:22" s="98" customFormat="1" ht="16.5" customHeight="1" x14ac:dyDescent="0.2">
      <c r="A24" s="91">
        <v>16</v>
      </c>
      <c r="B24" s="220" t="str">
        <f>CONCATENATE('Class Info.'!B25," ",'Class Info.'!C25)</f>
        <v xml:space="preserve"> </v>
      </c>
      <c r="C24" s="220" t="str">
        <f>'Class Info.'!E25</f>
        <v>-</v>
      </c>
      <c r="D24" s="83" t="s">
        <v>10</v>
      </c>
      <c r="E24" s="82" t="s">
        <v>10</v>
      </c>
      <c r="F24" s="83" t="s">
        <v>10</v>
      </c>
      <c r="G24" s="82" t="s">
        <v>10</v>
      </c>
      <c r="H24" s="83" t="s">
        <v>10</v>
      </c>
      <c r="I24" s="82" t="s">
        <v>10</v>
      </c>
      <c r="J24" s="83" t="s">
        <v>10</v>
      </c>
      <c r="K24" s="82" t="s">
        <v>10</v>
      </c>
      <c r="L24" s="152" t="str">
        <f t="shared" si="0"/>
        <v>-</v>
      </c>
      <c r="M24" s="75" t="str">
        <f t="shared" si="1"/>
        <v>-</v>
      </c>
      <c r="N24" s="147" t="str">
        <f t="shared" si="2"/>
        <v>-</v>
      </c>
      <c r="O24" s="144" t="str">
        <f t="shared" si="3"/>
        <v>-</v>
      </c>
      <c r="P24" s="144" t="str">
        <f t="shared" si="4"/>
        <v>-</v>
      </c>
      <c r="Q24" s="144" t="str">
        <f t="shared" si="5"/>
        <v>-</v>
      </c>
      <c r="R24" s="144" t="str">
        <f t="shared" si="6"/>
        <v>-</v>
      </c>
      <c r="S24" s="144" t="str">
        <f t="shared" si="7"/>
        <v>-</v>
      </c>
      <c r="T24" s="144" t="str">
        <f t="shared" si="8"/>
        <v>-</v>
      </c>
      <c r="U24" s="144" t="str">
        <f t="shared" si="9"/>
        <v>-</v>
      </c>
      <c r="V24" s="144" t="str">
        <f t="shared" si="10"/>
        <v>-</v>
      </c>
    </row>
    <row r="25" spans="1:22" s="98" customFormat="1" ht="16.5" customHeight="1" x14ac:dyDescent="0.2">
      <c r="A25" s="91">
        <v>17</v>
      </c>
      <c r="B25" s="220" t="str">
        <f>CONCATENATE('Class Info.'!B26," ",'Class Info.'!C26)</f>
        <v xml:space="preserve"> </v>
      </c>
      <c r="C25" s="220" t="str">
        <f>'Class Info.'!E26</f>
        <v>-</v>
      </c>
      <c r="D25" s="83" t="s">
        <v>10</v>
      </c>
      <c r="E25" s="82" t="s">
        <v>10</v>
      </c>
      <c r="F25" s="83" t="s">
        <v>10</v>
      </c>
      <c r="G25" s="82" t="s">
        <v>10</v>
      </c>
      <c r="H25" s="83" t="s">
        <v>10</v>
      </c>
      <c r="I25" s="82" t="s">
        <v>10</v>
      </c>
      <c r="J25" s="83" t="s">
        <v>10</v>
      </c>
      <c r="K25" s="82" t="s">
        <v>10</v>
      </c>
      <c r="L25" s="152" t="str">
        <f t="shared" si="0"/>
        <v>-</v>
      </c>
      <c r="M25" s="75" t="str">
        <f t="shared" si="1"/>
        <v>-</v>
      </c>
      <c r="N25" s="147" t="str">
        <f t="shared" si="2"/>
        <v>-</v>
      </c>
      <c r="O25" s="144" t="str">
        <f t="shared" si="3"/>
        <v>-</v>
      </c>
      <c r="P25" s="144" t="str">
        <f t="shared" si="4"/>
        <v>-</v>
      </c>
      <c r="Q25" s="144" t="str">
        <f t="shared" si="5"/>
        <v>-</v>
      </c>
      <c r="R25" s="144" t="str">
        <f t="shared" si="6"/>
        <v>-</v>
      </c>
      <c r="S25" s="144" t="str">
        <f t="shared" si="7"/>
        <v>-</v>
      </c>
      <c r="T25" s="144" t="str">
        <f t="shared" si="8"/>
        <v>-</v>
      </c>
      <c r="U25" s="144" t="str">
        <f t="shared" si="9"/>
        <v>-</v>
      </c>
      <c r="V25" s="144" t="str">
        <f t="shared" si="10"/>
        <v>-</v>
      </c>
    </row>
    <row r="26" spans="1:22" s="98" customFormat="1" ht="16.5" customHeight="1" x14ac:dyDescent="0.2">
      <c r="A26" s="91">
        <v>18</v>
      </c>
      <c r="B26" s="220" t="str">
        <f>CONCATENATE('Class Info.'!B27," ",'Class Info.'!C27)</f>
        <v xml:space="preserve"> </v>
      </c>
      <c r="C26" s="220" t="str">
        <f>'Class Info.'!E27</f>
        <v>-</v>
      </c>
      <c r="D26" s="83" t="s">
        <v>10</v>
      </c>
      <c r="E26" s="82" t="s">
        <v>10</v>
      </c>
      <c r="F26" s="83" t="s">
        <v>10</v>
      </c>
      <c r="G26" s="82" t="s">
        <v>10</v>
      </c>
      <c r="H26" s="83" t="s">
        <v>10</v>
      </c>
      <c r="I26" s="82" t="s">
        <v>10</v>
      </c>
      <c r="J26" s="83" t="s">
        <v>10</v>
      </c>
      <c r="K26" s="82" t="s">
        <v>10</v>
      </c>
      <c r="L26" s="152" t="str">
        <f t="shared" si="0"/>
        <v>-</v>
      </c>
      <c r="M26" s="75" t="str">
        <f t="shared" si="1"/>
        <v>-</v>
      </c>
      <c r="N26" s="147" t="str">
        <f t="shared" si="2"/>
        <v>-</v>
      </c>
      <c r="O26" s="144" t="str">
        <f t="shared" si="3"/>
        <v>-</v>
      </c>
      <c r="P26" s="144" t="str">
        <f t="shared" si="4"/>
        <v>-</v>
      </c>
      <c r="Q26" s="144" t="str">
        <f t="shared" si="5"/>
        <v>-</v>
      </c>
      <c r="R26" s="144" t="str">
        <f t="shared" si="6"/>
        <v>-</v>
      </c>
      <c r="S26" s="144" t="str">
        <f t="shared" si="7"/>
        <v>-</v>
      </c>
      <c r="T26" s="144" t="str">
        <f t="shared" si="8"/>
        <v>-</v>
      </c>
      <c r="U26" s="144" t="str">
        <f t="shared" si="9"/>
        <v>-</v>
      </c>
      <c r="V26" s="144" t="str">
        <f t="shared" si="10"/>
        <v>-</v>
      </c>
    </row>
    <row r="27" spans="1:22" s="98" customFormat="1" ht="16.5" customHeight="1" x14ac:dyDescent="0.2">
      <c r="A27" s="91">
        <v>19</v>
      </c>
      <c r="B27" s="220" t="str">
        <f>CONCATENATE('Class Info.'!B28," ",'Class Info.'!C28)</f>
        <v xml:space="preserve"> </v>
      </c>
      <c r="C27" s="220" t="str">
        <f>'Class Info.'!E28</f>
        <v>-</v>
      </c>
      <c r="D27" s="83" t="s">
        <v>10</v>
      </c>
      <c r="E27" s="82" t="s">
        <v>10</v>
      </c>
      <c r="F27" s="83" t="s">
        <v>10</v>
      </c>
      <c r="G27" s="82" t="s">
        <v>10</v>
      </c>
      <c r="H27" s="83" t="s">
        <v>10</v>
      </c>
      <c r="I27" s="82" t="s">
        <v>10</v>
      </c>
      <c r="J27" s="83" t="s">
        <v>10</v>
      </c>
      <c r="K27" s="82" t="s">
        <v>10</v>
      </c>
      <c r="L27" s="152" t="str">
        <f t="shared" si="0"/>
        <v>-</v>
      </c>
      <c r="M27" s="75" t="str">
        <f t="shared" si="1"/>
        <v>-</v>
      </c>
      <c r="N27" s="147" t="str">
        <f t="shared" si="2"/>
        <v>-</v>
      </c>
      <c r="O27" s="144" t="str">
        <f t="shared" si="3"/>
        <v>-</v>
      </c>
      <c r="P27" s="144" t="str">
        <f t="shared" si="4"/>
        <v>-</v>
      </c>
      <c r="Q27" s="144" t="str">
        <f t="shared" si="5"/>
        <v>-</v>
      </c>
      <c r="R27" s="144" t="str">
        <f t="shared" si="6"/>
        <v>-</v>
      </c>
      <c r="S27" s="144" t="str">
        <f t="shared" si="7"/>
        <v>-</v>
      </c>
      <c r="T27" s="144" t="str">
        <f t="shared" si="8"/>
        <v>-</v>
      </c>
      <c r="U27" s="144" t="str">
        <f t="shared" si="9"/>
        <v>-</v>
      </c>
      <c r="V27" s="144" t="str">
        <f t="shared" si="10"/>
        <v>-</v>
      </c>
    </row>
    <row r="28" spans="1:22" s="98" customFormat="1" ht="16.5" customHeight="1" x14ac:dyDescent="0.2">
      <c r="A28" s="91">
        <v>20</v>
      </c>
      <c r="B28" s="220" t="str">
        <f>CONCATENATE('Class Info.'!B29," ",'Class Info.'!C29)</f>
        <v xml:space="preserve"> </v>
      </c>
      <c r="C28" s="220" t="str">
        <f>'Class Info.'!E29</f>
        <v>-</v>
      </c>
      <c r="D28" s="83" t="s">
        <v>10</v>
      </c>
      <c r="E28" s="82" t="s">
        <v>10</v>
      </c>
      <c r="F28" s="83" t="s">
        <v>10</v>
      </c>
      <c r="G28" s="82" t="s">
        <v>10</v>
      </c>
      <c r="H28" s="83" t="s">
        <v>10</v>
      </c>
      <c r="I28" s="82" t="s">
        <v>10</v>
      </c>
      <c r="J28" s="83" t="s">
        <v>10</v>
      </c>
      <c r="K28" s="82" t="s">
        <v>10</v>
      </c>
      <c r="L28" s="152" t="str">
        <f t="shared" si="0"/>
        <v>-</v>
      </c>
      <c r="M28" s="75" t="str">
        <f t="shared" si="1"/>
        <v>-</v>
      </c>
      <c r="N28" s="147" t="str">
        <f t="shared" si="2"/>
        <v>-</v>
      </c>
      <c r="O28" s="144" t="str">
        <f t="shared" si="3"/>
        <v>-</v>
      </c>
      <c r="P28" s="144" t="str">
        <f t="shared" si="4"/>
        <v>-</v>
      </c>
      <c r="Q28" s="144" t="str">
        <f t="shared" si="5"/>
        <v>-</v>
      </c>
      <c r="R28" s="144" t="str">
        <f t="shared" si="6"/>
        <v>-</v>
      </c>
      <c r="S28" s="144" t="str">
        <f t="shared" si="7"/>
        <v>-</v>
      </c>
      <c r="T28" s="144" t="str">
        <f t="shared" si="8"/>
        <v>-</v>
      </c>
      <c r="U28" s="144" t="str">
        <f t="shared" si="9"/>
        <v>-</v>
      </c>
      <c r="V28" s="144" t="str">
        <f t="shared" si="10"/>
        <v>-</v>
      </c>
    </row>
    <row r="29" spans="1:22" s="98" customFormat="1" ht="16.5" customHeight="1" x14ac:dyDescent="0.2">
      <c r="A29" s="91">
        <v>21</v>
      </c>
      <c r="B29" s="220" t="str">
        <f>CONCATENATE('Class Info.'!B30," ",'Class Info.'!C30)</f>
        <v xml:space="preserve"> </v>
      </c>
      <c r="C29" s="220" t="str">
        <f>'Class Info.'!E30</f>
        <v>-</v>
      </c>
      <c r="D29" s="83" t="s">
        <v>10</v>
      </c>
      <c r="E29" s="82" t="s">
        <v>10</v>
      </c>
      <c r="F29" s="83" t="s">
        <v>10</v>
      </c>
      <c r="G29" s="82" t="s">
        <v>10</v>
      </c>
      <c r="H29" s="83" t="s">
        <v>10</v>
      </c>
      <c r="I29" s="82" t="s">
        <v>10</v>
      </c>
      <c r="J29" s="83" t="s">
        <v>10</v>
      </c>
      <c r="K29" s="82" t="s">
        <v>10</v>
      </c>
      <c r="L29" s="152" t="str">
        <f t="shared" si="0"/>
        <v>-</v>
      </c>
      <c r="M29" s="75" t="str">
        <f t="shared" si="1"/>
        <v>-</v>
      </c>
      <c r="N29" s="147" t="str">
        <f t="shared" si="2"/>
        <v>-</v>
      </c>
      <c r="O29" s="144" t="str">
        <f t="shared" si="3"/>
        <v>-</v>
      </c>
      <c r="P29" s="144" t="str">
        <f t="shared" si="4"/>
        <v>-</v>
      </c>
      <c r="Q29" s="144" t="str">
        <f t="shared" si="5"/>
        <v>-</v>
      </c>
      <c r="R29" s="144" t="str">
        <f t="shared" si="6"/>
        <v>-</v>
      </c>
      <c r="S29" s="144" t="str">
        <f t="shared" si="7"/>
        <v>-</v>
      </c>
      <c r="T29" s="144" t="str">
        <f t="shared" si="8"/>
        <v>-</v>
      </c>
      <c r="U29" s="144" t="str">
        <f t="shared" si="9"/>
        <v>-</v>
      </c>
      <c r="V29" s="144" t="str">
        <f t="shared" si="10"/>
        <v>-</v>
      </c>
    </row>
    <row r="30" spans="1:22" s="98" customFormat="1" ht="16.5" customHeight="1" x14ac:dyDescent="0.2">
      <c r="A30" s="91">
        <v>22</v>
      </c>
      <c r="B30" s="220" t="str">
        <f>CONCATENATE('Class Info.'!B31," ",'Class Info.'!C31)</f>
        <v xml:space="preserve"> </v>
      </c>
      <c r="C30" s="220" t="str">
        <f>'Class Info.'!E31</f>
        <v>-</v>
      </c>
      <c r="D30" s="83" t="s">
        <v>10</v>
      </c>
      <c r="E30" s="82" t="s">
        <v>10</v>
      </c>
      <c r="F30" s="83" t="s">
        <v>10</v>
      </c>
      <c r="G30" s="82" t="s">
        <v>10</v>
      </c>
      <c r="H30" s="83" t="s">
        <v>10</v>
      </c>
      <c r="I30" s="82" t="s">
        <v>10</v>
      </c>
      <c r="J30" s="83" t="s">
        <v>10</v>
      </c>
      <c r="K30" s="82" t="s">
        <v>10</v>
      </c>
      <c r="L30" s="152" t="str">
        <f t="shared" si="0"/>
        <v>-</v>
      </c>
      <c r="M30" s="75" t="str">
        <f t="shared" si="1"/>
        <v>-</v>
      </c>
      <c r="N30" s="147" t="str">
        <f t="shared" si="2"/>
        <v>-</v>
      </c>
      <c r="O30" s="144" t="str">
        <f t="shared" si="3"/>
        <v>-</v>
      </c>
      <c r="P30" s="144" t="str">
        <f t="shared" si="4"/>
        <v>-</v>
      </c>
      <c r="Q30" s="144" t="str">
        <f t="shared" si="5"/>
        <v>-</v>
      </c>
      <c r="R30" s="144" t="str">
        <f t="shared" si="6"/>
        <v>-</v>
      </c>
      <c r="S30" s="144" t="str">
        <f t="shared" si="7"/>
        <v>-</v>
      </c>
      <c r="T30" s="144" t="str">
        <f t="shared" si="8"/>
        <v>-</v>
      </c>
      <c r="U30" s="144" t="str">
        <f t="shared" si="9"/>
        <v>-</v>
      </c>
      <c r="V30" s="144" t="str">
        <f t="shared" si="10"/>
        <v>-</v>
      </c>
    </row>
    <row r="31" spans="1:22" s="98" customFormat="1" ht="16.5" customHeight="1" x14ac:dyDescent="0.2">
      <c r="A31" s="91">
        <v>23</v>
      </c>
      <c r="B31" s="220" t="str">
        <f>CONCATENATE('Class Info.'!B32," ",'Class Info.'!C32)</f>
        <v xml:space="preserve"> </v>
      </c>
      <c r="C31" s="220" t="str">
        <f>'Class Info.'!E32</f>
        <v>-</v>
      </c>
      <c r="D31" s="83" t="s">
        <v>10</v>
      </c>
      <c r="E31" s="82" t="s">
        <v>10</v>
      </c>
      <c r="F31" s="83" t="s">
        <v>10</v>
      </c>
      <c r="G31" s="82" t="s">
        <v>10</v>
      </c>
      <c r="H31" s="83" t="s">
        <v>10</v>
      </c>
      <c r="I31" s="82" t="s">
        <v>10</v>
      </c>
      <c r="J31" s="83" t="s">
        <v>10</v>
      </c>
      <c r="K31" s="82" t="s">
        <v>10</v>
      </c>
      <c r="L31" s="152" t="str">
        <f t="shared" si="0"/>
        <v>-</v>
      </c>
      <c r="M31" s="75" t="str">
        <f t="shared" si="1"/>
        <v>-</v>
      </c>
      <c r="N31" s="147" t="str">
        <f t="shared" si="2"/>
        <v>-</v>
      </c>
      <c r="O31" s="144" t="str">
        <f t="shared" si="3"/>
        <v>-</v>
      </c>
      <c r="P31" s="144" t="str">
        <f t="shared" si="4"/>
        <v>-</v>
      </c>
      <c r="Q31" s="144" t="str">
        <f t="shared" si="5"/>
        <v>-</v>
      </c>
      <c r="R31" s="144" t="str">
        <f t="shared" si="6"/>
        <v>-</v>
      </c>
      <c r="S31" s="144" t="str">
        <f t="shared" si="7"/>
        <v>-</v>
      </c>
      <c r="T31" s="144" t="str">
        <f t="shared" si="8"/>
        <v>-</v>
      </c>
      <c r="U31" s="144" t="str">
        <f t="shared" si="9"/>
        <v>-</v>
      </c>
      <c r="V31" s="144" t="str">
        <f t="shared" si="10"/>
        <v>-</v>
      </c>
    </row>
    <row r="32" spans="1:22" s="98" customFormat="1" ht="16.5" customHeight="1" x14ac:dyDescent="0.2">
      <c r="A32" s="91">
        <v>24</v>
      </c>
      <c r="B32" s="220" t="str">
        <f>CONCATENATE('Class Info.'!B33," ",'Class Info.'!C33)</f>
        <v xml:space="preserve"> </v>
      </c>
      <c r="C32" s="220" t="str">
        <f>'Class Info.'!E33</f>
        <v>-</v>
      </c>
      <c r="D32" s="83" t="s">
        <v>10</v>
      </c>
      <c r="E32" s="82" t="s">
        <v>10</v>
      </c>
      <c r="F32" s="83" t="s">
        <v>10</v>
      </c>
      <c r="G32" s="82" t="s">
        <v>10</v>
      </c>
      <c r="H32" s="83" t="s">
        <v>10</v>
      </c>
      <c r="I32" s="82" t="s">
        <v>10</v>
      </c>
      <c r="J32" s="83" t="s">
        <v>10</v>
      </c>
      <c r="K32" s="82" t="s">
        <v>10</v>
      </c>
      <c r="L32" s="152" t="str">
        <f t="shared" si="0"/>
        <v>-</v>
      </c>
      <c r="M32" s="75" t="str">
        <f t="shared" si="1"/>
        <v>-</v>
      </c>
      <c r="N32" s="147" t="str">
        <f t="shared" si="2"/>
        <v>-</v>
      </c>
      <c r="O32" s="144" t="str">
        <f t="shared" si="3"/>
        <v>-</v>
      </c>
      <c r="P32" s="144" t="str">
        <f t="shared" si="4"/>
        <v>-</v>
      </c>
      <c r="Q32" s="144" t="str">
        <f t="shared" si="5"/>
        <v>-</v>
      </c>
      <c r="R32" s="144" t="str">
        <f t="shared" si="6"/>
        <v>-</v>
      </c>
      <c r="S32" s="144" t="str">
        <f t="shared" si="7"/>
        <v>-</v>
      </c>
      <c r="T32" s="144" t="str">
        <f t="shared" si="8"/>
        <v>-</v>
      </c>
      <c r="U32" s="144" t="str">
        <f t="shared" si="9"/>
        <v>-</v>
      </c>
      <c r="V32" s="144" t="str">
        <f t="shared" si="10"/>
        <v>-</v>
      </c>
    </row>
    <row r="33" spans="1:22" s="98" customFormat="1" ht="16.5" customHeight="1" x14ac:dyDescent="0.2">
      <c r="A33" s="91">
        <v>25</v>
      </c>
      <c r="B33" s="220" t="str">
        <f>CONCATENATE('Class Info.'!B34," ",'Class Info.'!C34)</f>
        <v xml:space="preserve"> </v>
      </c>
      <c r="C33" s="220" t="str">
        <f>'Class Info.'!E34</f>
        <v>-</v>
      </c>
      <c r="D33" s="83" t="s">
        <v>10</v>
      </c>
      <c r="E33" s="82" t="s">
        <v>10</v>
      </c>
      <c r="F33" s="83" t="s">
        <v>10</v>
      </c>
      <c r="G33" s="82" t="s">
        <v>10</v>
      </c>
      <c r="H33" s="83" t="s">
        <v>10</v>
      </c>
      <c r="I33" s="82" t="s">
        <v>10</v>
      </c>
      <c r="J33" s="83" t="s">
        <v>10</v>
      </c>
      <c r="K33" s="82" t="s">
        <v>10</v>
      </c>
      <c r="L33" s="152" t="str">
        <f t="shared" si="0"/>
        <v>-</v>
      </c>
      <c r="M33" s="75" t="str">
        <f t="shared" si="1"/>
        <v>-</v>
      </c>
      <c r="N33" s="147" t="str">
        <f t="shared" si="2"/>
        <v>-</v>
      </c>
      <c r="O33" s="144" t="str">
        <f t="shared" si="3"/>
        <v>-</v>
      </c>
      <c r="P33" s="144" t="str">
        <f t="shared" si="4"/>
        <v>-</v>
      </c>
      <c r="Q33" s="144" t="str">
        <f t="shared" si="5"/>
        <v>-</v>
      </c>
      <c r="R33" s="144" t="str">
        <f t="shared" si="6"/>
        <v>-</v>
      </c>
      <c r="S33" s="144" t="str">
        <f t="shared" si="7"/>
        <v>-</v>
      </c>
      <c r="T33" s="144" t="str">
        <f t="shared" si="8"/>
        <v>-</v>
      </c>
      <c r="U33" s="144" t="str">
        <f t="shared" si="9"/>
        <v>-</v>
      </c>
      <c r="V33" s="144" t="str">
        <f t="shared" si="10"/>
        <v>-</v>
      </c>
    </row>
    <row r="34" spans="1:22" s="98" customFormat="1" ht="16.5" customHeight="1" x14ac:dyDescent="0.2">
      <c r="A34" s="91">
        <v>26</v>
      </c>
      <c r="B34" s="220" t="str">
        <f>CONCATENATE('Class Info.'!B35," ",'Class Info.'!C35)</f>
        <v xml:space="preserve"> </v>
      </c>
      <c r="C34" s="220" t="str">
        <f>'Class Info.'!E35</f>
        <v>-</v>
      </c>
      <c r="D34" s="83" t="s">
        <v>10</v>
      </c>
      <c r="E34" s="82" t="s">
        <v>10</v>
      </c>
      <c r="F34" s="83" t="s">
        <v>10</v>
      </c>
      <c r="G34" s="82" t="s">
        <v>10</v>
      </c>
      <c r="H34" s="83" t="s">
        <v>10</v>
      </c>
      <c r="I34" s="82" t="s">
        <v>10</v>
      </c>
      <c r="J34" s="83" t="s">
        <v>10</v>
      </c>
      <c r="K34" s="82" t="s">
        <v>10</v>
      </c>
      <c r="L34" s="152" t="str">
        <f t="shared" si="0"/>
        <v>-</v>
      </c>
      <c r="M34" s="75" t="str">
        <f t="shared" si="1"/>
        <v>-</v>
      </c>
      <c r="N34" s="147" t="str">
        <f t="shared" si="2"/>
        <v>-</v>
      </c>
      <c r="O34" s="144" t="str">
        <f t="shared" si="3"/>
        <v>-</v>
      </c>
      <c r="P34" s="144" t="str">
        <f t="shared" si="4"/>
        <v>-</v>
      </c>
      <c r="Q34" s="144" t="str">
        <f t="shared" si="5"/>
        <v>-</v>
      </c>
      <c r="R34" s="144" t="str">
        <f t="shared" si="6"/>
        <v>-</v>
      </c>
      <c r="S34" s="144" t="str">
        <f t="shared" si="7"/>
        <v>-</v>
      </c>
      <c r="T34" s="144" t="str">
        <f t="shared" si="8"/>
        <v>-</v>
      </c>
      <c r="U34" s="144" t="str">
        <f t="shared" si="9"/>
        <v>-</v>
      </c>
      <c r="V34" s="144" t="str">
        <f t="shared" si="10"/>
        <v>-</v>
      </c>
    </row>
    <row r="35" spans="1:22" s="98" customFormat="1" ht="16.5" customHeight="1" x14ac:dyDescent="0.2">
      <c r="A35" s="91">
        <v>27</v>
      </c>
      <c r="B35" s="220" t="str">
        <f>CONCATENATE('Class Info.'!B36," ",'Class Info.'!C36)</f>
        <v xml:space="preserve"> </v>
      </c>
      <c r="C35" s="220" t="str">
        <f>'Class Info.'!E36</f>
        <v>-</v>
      </c>
      <c r="D35" s="83" t="s">
        <v>10</v>
      </c>
      <c r="E35" s="82" t="s">
        <v>10</v>
      </c>
      <c r="F35" s="83" t="s">
        <v>10</v>
      </c>
      <c r="G35" s="82" t="s">
        <v>10</v>
      </c>
      <c r="H35" s="83" t="s">
        <v>10</v>
      </c>
      <c r="I35" s="82" t="s">
        <v>10</v>
      </c>
      <c r="J35" s="83" t="s">
        <v>10</v>
      </c>
      <c r="K35" s="82" t="s">
        <v>10</v>
      </c>
      <c r="L35" s="152" t="str">
        <f t="shared" si="0"/>
        <v>-</v>
      </c>
      <c r="M35" s="75" t="str">
        <f t="shared" si="1"/>
        <v>-</v>
      </c>
      <c r="N35" s="147" t="str">
        <f t="shared" si="2"/>
        <v>-</v>
      </c>
      <c r="O35" s="144" t="str">
        <f t="shared" si="3"/>
        <v>-</v>
      </c>
      <c r="P35" s="144" t="str">
        <f t="shared" si="4"/>
        <v>-</v>
      </c>
      <c r="Q35" s="144" t="str">
        <f t="shared" si="5"/>
        <v>-</v>
      </c>
      <c r="R35" s="144" t="str">
        <f t="shared" si="6"/>
        <v>-</v>
      </c>
      <c r="S35" s="144" t="str">
        <f t="shared" si="7"/>
        <v>-</v>
      </c>
      <c r="T35" s="144" t="str">
        <f t="shared" si="8"/>
        <v>-</v>
      </c>
      <c r="U35" s="144" t="str">
        <f t="shared" si="9"/>
        <v>-</v>
      </c>
      <c r="V35" s="144" t="str">
        <f t="shared" si="10"/>
        <v>-</v>
      </c>
    </row>
    <row r="36" spans="1:22" s="98" customFormat="1" ht="16.5" customHeight="1" x14ac:dyDescent="0.2">
      <c r="A36" s="91">
        <v>28</v>
      </c>
      <c r="B36" s="220" t="str">
        <f>CONCATENATE('Class Info.'!B37," ",'Class Info.'!C37)</f>
        <v xml:space="preserve"> </v>
      </c>
      <c r="C36" s="220" t="str">
        <f>'Class Info.'!E37</f>
        <v>-</v>
      </c>
      <c r="D36" s="83" t="s">
        <v>10</v>
      </c>
      <c r="E36" s="82" t="s">
        <v>10</v>
      </c>
      <c r="F36" s="83" t="s">
        <v>10</v>
      </c>
      <c r="G36" s="82" t="s">
        <v>10</v>
      </c>
      <c r="H36" s="83" t="s">
        <v>10</v>
      </c>
      <c r="I36" s="82" t="s">
        <v>10</v>
      </c>
      <c r="J36" s="83" t="s">
        <v>10</v>
      </c>
      <c r="K36" s="82" t="s">
        <v>10</v>
      </c>
      <c r="L36" s="152" t="str">
        <f t="shared" si="0"/>
        <v>-</v>
      </c>
      <c r="M36" s="75" t="str">
        <f t="shared" si="1"/>
        <v>-</v>
      </c>
      <c r="N36" s="147" t="str">
        <f t="shared" si="2"/>
        <v>-</v>
      </c>
      <c r="O36" s="144" t="str">
        <f t="shared" si="3"/>
        <v>-</v>
      </c>
      <c r="P36" s="144" t="str">
        <f t="shared" si="4"/>
        <v>-</v>
      </c>
      <c r="Q36" s="144" t="str">
        <f t="shared" si="5"/>
        <v>-</v>
      </c>
      <c r="R36" s="144" t="str">
        <f t="shared" si="6"/>
        <v>-</v>
      </c>
      <c r="S36" s="144" t="str">
        <f t="shared" si="7"/>
        <v>-</v>
      </c>
      <c r="T36" s="144" t="str">
        <f t="shared" si="8"/>
        <v>-</v>
      </c>
      <c r="U36" s="144" t="str">
        <f t="shared" si="9"/>
        <v>-</v>
      </c>
      <c r="V36" s="144" t="str">
        <f t="shared" si="10"/>
        <v>-</v>
      </c>
    </row>
    <row r="37" spans="1:22" s="98" customFormat="1" ht="16.5" customHeight="1" x14ac:dyDescent="0.2">
      <c r="A37" s="91">
        <v>29</v>
      </c>
      <c r="B37" s="220" t="str">
        <f>CONCATENATE('Class Info.'!B38," ",'Class Info.'!C38)</f>
        <v xml:space="preserve"> </v>
      </c>
      <c r="C37" s="220" t="str">
        <f>'Class Info.'!E38</f>
        <v>-</v>
      </c>
      <c r="D37" s="83" t="s">
        <v>10</v>
      </c>
      <c r="E37" s="82" t="s">
        <v>10</v>
      </c>
      <c r="F37" s="83" t="s">
        <v>10</v>
      </c>
      <c r="G37" s="82" t="s">
        <v>10</v>
      </c>
      <c r="H37" s="83" t="s">
        <v>10</v>
      </c>
      <c r="I37" s="82" t="s">
        <v>10</v>
      </c>
      <c r="J37" s="83" t="s">
        <v>10</v>
      </c>
      <c r="K37" s="82" t="s">
        <v>10</v>
      </c>
      <c r="L37" s="152" t="str">
        <f t="shared" si="0"/>
        <v>-</v>
      </c>
      <c r="M37" s="75" t="str">
        <f t="shared" si="1"/>
        <v>-</v>
      </c>
      <c r="N37" s="147" t="str">
        <f t="shared" si="2"/>
        <v>-</v>
      </c>
      <c r="O37" s="144" t="str">
        <f t="shared" si="3"/>
        <v>-</v>
      </c>
      <c r="P37" s="144" t="str">
        <f t="shared" si="4"/>
        <v>-</v>
      </c>
      <c r="Q37" s="144" t="str">
        <f t="shared" si="5"/>
        <v>-</v>
      </c>
      <c r="R37" s="144" t="str">
        <f t="shared" si="6"/>
        <v>-</v>
      </c>
      <c r="S37" s="144" t="str">
        <f t="shared" si="7"/>
        <v>-</v>
      </c>
      <c r="T37" s="144" t="str">
        <f t="shared" si="8"/>
        <v>-</v>
      </c>
      <c r="U37" s="144" t="str">
        <f t="shared" si="9"/>
        <v>-</v>
      </c>
      <c r="V37" s="144" t="str">
        <f t="shared" si="10"/>
        <v>-</v>
      </c>
    </row>
    <row r="38" spans="1:22" s="98" customFormat="1" ht="16.5" customHeight="1" x14ac:dyDescent="0.2">
      <c r="A38" s="91">
        <v>30</v>
      </c>
      <c r="B38" s="220" t="str">
        <f>CONCATENATE('Class Info.'!B39," ",'Class Info.'!C39)</f>
        <v xml:space="preserve"> </v>
      </c>
      <c r="C38" s="220" t="str">
        <f>'Class Info.'!E39</f>
        <v>-</v>
      </c>
      <c r="D38" s="83" t="s">
        <v>10</v>
      </c>
      <c r="E38" s="82" t="s">
        <v>10</v>
      </c>
      <c r="F38" s="83" t="s">
        <v>10</v>
      </c>
      <c r="G38" s="82" t="s">
        <v>10</v>
      </c>
      <c r="H38" s="83" t="s">
        <v>10</v>
      </c>
      <c r="I38" s="82" t="s">
        <v>10</v>
      </c>
      <c r="J38" s="83" t="s">
        <v>10</v>
      </c>
      <c r="K38" s="82" t="s">
        <v>10</v>
      </c>
      <c r="L38" s="152" t="str">
        <f t="shared" si="0"/>
        <v>-</v>
      </c>
      <c r="M38" s="75" t="str">
        <f t="shared" si="1"/>
        <v>-</v>
      </c>
      <c r="N38" s="147" t="str">
        <f t="shared" si="2"/>
        <v>-</v>
      </c>
      <c r="O38" s="144" t="str">
        <f t="shared" si="3"/>
        <v>-</v>
      </c>
      <c r="P38" s="144" t="str">
        <f t="shared" si="4"/>
        <v>-</v>
      </c>
      <c r="Q38" s="144" t="str">
        <f t="shared" si="5"/>
        <v>-</v>
      </c>
      <c r="R38" s="144" t="str">
        <f t="shared" si="6"/>
        <v>-</v>
      </c>
      <c r="S38" s="144" t="str">
        <f t="shared" si="7"/>
        <v>-</v>
      </c>
      <c r="T38" s="144" t="str">
        <f t="shared" si="8"/>
        <v>-</v>
      </c>
      <c r="U38" s="144" t="str">
        <f t="shared" si="9"/>
        <v>-</v>
      </c>
      <c r="V38" s="144" t="str">
        <f t="shared" si="10"/>
        <v>-</v>
      </c>
    </row>
    <row r="39" spans="1:22" s="98" customFormat="1" ht="16.5" customHeight="1" x14ac:dyDescent="0.2">
      <c r="A39" s="91">
        <v>31</v>
      </c>
      <c r="B39" s="220" t="str">
        <f>CONCATENATE('Class Info.'!B40," ",'Class Info.'!C40)</f>
        <v xml:space="preserve"> </v>
      </c>
      <c r="C39" s="220" t="str">
        <f>'Class Info.'!E40</f>
        <v>-</v>
      </c>
      <c r="D39" s="83" t="s">
        <v>10</v>
      </c>
      <c r="E39" s="82" t="s">
        <v>10</v>
      </c>
      <c r="F39" s="83" t="s">
        <v>10</v>
      </c>
      <c r="G39" s="82" t="s">
        <v>10</v>
      </c>
      <c r="H39" s="83" t="s">
        <v>10</v>
      </c>
      <c r="I39" s="82" t="s">
        <v>10</v>
      </c>
      <c r="J39" s="83" t="s">
        <v>10</v>
      </c>
      <c r="K39" s="82" t="s">
        <v>10</v>
      </c>
      <c r="L39" s="152" t="str">
        <f t="shared" si="0"/>
        <v>-</v>
      </c>
      <c r="M39" s="75" t="str">
        <f t="shared" si="1"/>
        <v>-</v>
      </c>
      <c r="N39" s="147" t="str">
        <f t="shared" si="2"/>
        <v>-</v>
      </c>
      <c r="O39" s="144" t="str">
        <f t="shared" si="3"/>
        <v>-</v>
      </c>
      <c r="P39" s="144" t="str">
        <f t="shared" si="4"/>
        <v>-</v>
      </c>
      <c r="Q39" s="144" t="str">
        <f t="shared" si="5"/>
        <v>-</v>
      </c>
      <c r="R39" s="144" t="str">
        <f t="shared" si="6"/>
        <v>-</v>
      </c>
      <c r="S39" s="144" t="str">
        <f t="shared" si="7"/>
        <v>-</v>
      </c>
      <c r="T39" s="144" t="str">
        <f t="shared" si="8"/>
        <v>-</v>
      </c>
      <c r="U39" s="144" t="str">
        <f t="shared" si="9"/>
        <v>-</v>
      </c>
      <c r="V39" s="144" t="str">
        <f t="shared" si="10"/>
        <v>-</v>
      </c>
    </row>
    <row r="40" spans="1:22" s="98" customFormat="1" ht="16.5" customHeight="1" x14ac:dyDescent="0.2">
      <c r="A40" s="91">
        <v>32</v>
      </c>
      <c r="B40" s="220" t="str">
        <f>CONCATENATE('Class Info.'!B41," ",'Class Info.'!C41)</f>
        <v xml:space="preserve"> </v>
      </c>
      <c r="C40" s="220" t="str">
        <f>'Class Info.'!E41</f>
        <v>-</v>
      </c>
      <c r="D40" s="83" t="s">
        <v>10</v>
      </c>
      <c r="E40" s="82" t="s">
        <v>10</v>
      </c>
      <c r="F40" s="83" t="s">
        <v>10</v>
      </c>
      <c r="G40" s="82" t="s">
        <v>10</v>
      </c>
      <c r="H40" s="83" t="s">
        <v>10</v>
      </c>
      <c r="I40" s="82" t="s">
        <v>10</v>
      </c>
      <c r="J40" s="83" t="s">
        <v>10</v>
      </c>
      <c r="K40" s="82" t="s">
        <v>10</v>
      </c>
      <c r="L40" s="152" t="str">
        <f t="shared" si="0"/>
        <v>-</v>
      </c>
      <c r="M40" s="75" t="str">
        <f t="shared" si="1"/>
        <v>-</v>
      </c>
      <c r="N40" s="147" t="str">
        <f t="shared" si="2"/>
        <v>-</v>
      </c>
      <c r="O40" s="144" t="str">
        <f t="shared" si="3"/>
        <v>-</v>
      </c>
      <c r="P40" s="144" t="str">
        <f t="shared" si="4"/>
        <v>-</v>
      </c>
      <c r="Q40" s="144" t="str">
        <f t="shared" si="5"/>
        <v>-</v>
      </c>
      <c r="R40" s="144" t="str">
        <f t="shared" si="6"/>
        <v>-</v>
      </c>
      <c r="S40" s="144" t="str">
        <f t="shared" si="7"/>
        <v>-</v>
      </c>
      <c r="T40" s="144" t="str">
        <f t="shared" si="8"/>
        <v>-</v>
      </c>
      <c r="U40" s="144" t="str">
        <f t="shared" si="9"/>
        <v>-</v>
      </c>
      <c r="V40" s="144" t="str">
        <f t="shared" si="10"/>
        <v>-</v>
      </c>
    </row>
    <row r="41" spans="1:22" s="98" customFormat="1" ht="16.5" customHeight="1" x14ac:dyDescent="0.2">
      <c r="A41" s="91">
        <v>33</v>
      </c>
      <c r="B41" s="220" t="str">
        <f>CONCATENATE('Class Info.'!B42," ",'Class Info.'!C42)</f>
        <v xml:space="preserve"> </v>
      </c>
      <c r="C41" s="220" t="str">
        <f>'Class Info.'!E42</f>
        <v>-</v>
      </c>
      <c r="D41" s="83" t="s">
        <v>10</v>
      </c>
      <c r="E41" s="82" t="s">
        <v>10</v>
      </c>
      <c r="F41" s="83" t="s">
        <v>10</v>
      </c>
      <c r="G41" s="82" t="s">
        <v>10</v>
      </c>
      <c r="H41" s="83" t="s">
        <v>10</v>
      </c>
      <c r="I41" s="82" t="s">
        <v>10</v>
      </c>
      <c r="J41" s="83" t="s">
        <v>10</v>
      </c>
      <c r="K41" s="82" t="s">
        <v>10</v>
      </c>
      <c r="L41" s="152" t="str">
        <f t="shared" si="0"/>
        <v>-</v>
      </c>
      <c r="M41" s="75" t="str">
        <f t="shared" si="1"/>
        <v>-</v>
      </c>
      <c r="N41" s="147" t="str">
        <f t="shared" si="2"/>
        <v>-</v>
      </c>
      <c r="O41" s="144" t="str">
        <f t="shared" si="3"/>
        <v>-</v>
      </c>
      <c r="P41" s="144" t="str">
        <f t="shared" si="4"/>
        <v>-</v>
      </c>
      <c r="Q41" s="144" t="str">
        <f t="shared" si="5"/>
        <v>-</v>
      </c>
      <c r="R41" s="144" t="str">
        <f t="shared" si="6"/>
        <v>-</v>
      </c>
      <c r="S41" s="144" t="str">
        <f t="shared" si="7"/>
        <v>-</v>
      </c>
      <c r="T41" s="144" t="str">
        <f t="shared" si="8"/>
        <v>-</v>
      </c>
      <c r="U41" s="144" t="str">
        <f t="shared" si="9"/>
        <v>-</v>
      </c>
      <c r="V41" s="144" t="str">
        <f t="shared" si="10"/>
        <v>-</v>
      </c>
    </row>
    <row r="42" spans="1:22" s="98" customFormat="1" ht="16.5" customHeight="1" x14ac:dyDescent="0.2">
      <c r="A42" s="91">
        <v>34</v>
      </c>
      <c r="B42" s="220" t="str">
        <f>CONCATENATE('Class Info.'!B43," ",'Class Info.'!C43)</f>
        <v xml:space="preserve"> </v>
      </c>
      <c r="C42" s="220" t="str">
        <f>'Class Info.'!E43</f>
        <v>-</v>
      </c>
      <c r="D42" s="83" t="s">
        <v>10</v>
      </c>
      <c r="E42" s="82" t="s">
        <v>10</v>
      </c>
      <c r="F42" s="83" t="s">
        <v>10</v>
      </c>
      <c r="G42" s="82" t="s">
        <v>10</v>
      </c>
      <c r="H42" s="83" t="s">
        <v>10</v>
      </c>
      <c r="I42" s="82" t="s">
        <v>10</v>
      </c>
      <c r="J42" s="83" t="s">
        <v>10</v>
      </c>
      <c r="K42" s="82" t="s">
        <v>10</v>
      </c>
      <c r="L42" s="152" t="str">
        <f t="shared" si="0"/>
        <v>-</v>
      </c>
      <c r="M42" s="75" t="str">
        <f t="shared" si="1"/>
        <v>-</v>
      </c>
      <c r="N42" s="147" t="str">
        <f t="shared" si="2"/>
        <v>-</v>
      </c>
      <c r="O42" s="144" t="str">
        <f t="shared" si="3"/>
        <v>-</v>
      </c>
      <c r="P42" s="144" t="str">
        <f t="shared" si="4"/>
        <v>-</v>
      </c>
      <c r="Q42" s="144" t="str">
        <f t="shared" si="5"/>
        <v>-</v>
      </c>
      <c r="R42" s="144" t="str">
        <f t="shared" si="6"/>
        <v>-</v>
      </c>
      <c r="S42" s="144" t="str">
        <f t="shared" si="7"/>
        <v>-</v>
      </c>
      <c r="T42" s="144" t="str">
        <f t="shared" si="8"/>
        <v>-</v>
      </c>
      <c r="U42" s="144" t="str">
        <f t="shared" si="9"/>
        <v>-</v>
      </c>
      <c r="V42" s="144" t="str">
        <f t="shared" si="10"/>
        <v>-</v>
      </c>
    </row>
    <row r="43" spans="1:22" s="98" customFormat="1" ht="16.5" customHeight="1" x14ac:dyDescent="0.2">
      <c r="A43" s="105">
        <v>35</v>
      </c>
      <c r="B43" s="220" t="str">
        <f>CONCATENATE('Class Info.'!B44," ",'Class Info.'!C44)</f>
        <v xml:space="preserve"> </v>
      </c>
      <c r="C43" s="220" t="str">
        <f>'Class Info.'!E44</f>
        <v>-</v>
      </c>
      <c r="D43" s="83" t="s">
        <v>10</v>
      </c>
      <c r="E43" s="82" t="s">
        <v>10</v>
      </c>
      <c r="F43" s="83" t="s">
        <v>10</v>
      </c>
      <c r="G43" s="82" t="s">
        <v>10</v>
      </c>
      <c r="H43" s="83" t="s">
        <v>10</v>
      </c>
      <c r="I43" s="82" t="s">
        <v>10</v>
      </c>
      <c r="J43" s="83" t="s">
        <v>10</v>
      </c>
      <c r="K43" s="82" t="s">
        <v>10</v>
      </c>
      <c r="L43" s="152" t="str">
        <f t="shared" si="0"/>
        <v>-</v>
      </c>
      <c r="M43" s="75" t="str">
        <f t="shared" si="1"/>
        <v>-</v>
      </c>
      <c r="N43" s="147" t="str">
        <f t="shared" si="2"/>
        <v>-</v>
      </c>
      <c r="O43" s="144" t="str">
        <f t="shared" si="3"/>
        <v>-</v>
      </c>
      <c r="P43" s="144" t="str">
        <f t="shared" si="4"/>
        <v>-</v>
      </c>
      <c r="Q43" s="144" t="str">
        <f t="shared" si="5"/>
        <v>-</v>
      </c>
      <c r="R43" s="144" t="str">
        <f t="shared" si="6"/>
        <v>-</v>
      </c>
      <c r="S43" s="144" t="str">
        <f t="shared" si="7"/>
        <v>-</v>
      </c>
      <c r="T43" s="144" t="str">
        <f t="shared" si="8"/>
        <v>-</v>
      </c>
      <c r="U43" s="144" t="str">
        <f t="shared" si="9"/>
        <v>-</v>
      </c>
      <c r="V43" s="144" t="str">
        <f t="shared" si="10"/>
        <v>-</v>
      </c>
    </row>
    <row r="44" spans="1:22" s="98" customFormat="1" ht="18.75" customHeight="1" x14ac:dyDescent="0.2">
      <c r="A44" s="317" t="s">
        <v>93</v>
      </c>
      <c r="B44" s="317"/>
      <c r="C44" s="195"/>
      <c r="D44" s="106" t="str">
        <f t="shared" ref="D44:K44" si="11">IFERROR(AVERAGE(D9:D43),"-")</f>
        <v>-</v>
      </c>
      <c r="E44" s="106" t="str">
        <f t="shared" si="11"/>
        <v>-</v>
      </c>
      <c r="F44" s="106" t="str">
        <f t="shared" si="11"/>
        <v>-</v>
      </c>
      <c r="G44" s="106" t="str">
        <f t="shared" si="11"/>
        <v>-</v>
      </c>
      <c r="H44" s="106" t="str">
        <f t="shared" si="11"/>
        <v>-</v>
      </c>
      <c r="I44" s="106" t="str">
        <f t="shared" si="11"/>
        <v>-</v>
      </c>
      <c r="J44" s="106" t="str">
        <f t="shared" si="11"/>
        <v>-</v>
      </c>
      <c r="K44" s="106" t="str">
        <f t="shared" si="11"/>
        <v>-</v>
      </c>
      <c r="L44" s="148" t="str">
        <f t="shared" si="0"/>
        <v>-</v>
      </c>
      <c r="M44" s="145" t="str">
        <f>IFERROR((IF((MAX(D44:K44)-D44)/D44=0,"-",MAX(D44:K44)-D44)/D44),"-")</f>
        <v>-</v>
      </c>
      <c r="N44" s="148" t="str">
        <f>IFERROR((COUNTIF(N9:N43,"Yes")/(COUNTIF(N9:N43,"Yes")+COUNTIF(N9:N43,"No"))),"-")</f>
        <v>-</v>
      </c>
    </row>
    <row r="45" spans="1:22" ht="18.75" customHeight="1" x14ac:dyDescent="0.25">
      <c r="A45" s="316" t="s">
        <v>91</v>
      </c>
      <c r="B45" s="316"/>
      <c r="C45" s="194"/>
      <c r="D45" s="146" t="str">
        <f t="shared" ref="D45:K45" si="12">IFERROR((D44/$M$6),"-")</f>
        <v>-</v>
      </c>
      <c r="E45" s="146" t="str">
        <f t="shared" si="12"/>
        <v>-</v>
      </c>
      <c r="F45" s="146" t="str">
        <f t="shared" si="12"/>
        <v>-</v>
      </c>
      <c r="G45" s="146" t="str">
        <f t="shared" si="12"/>
        <v>-</v>
      </c>
      <c r="H45" s="146" t="str">
        <f t="shared" si="12"/>
        <v>-</v>
      </c>
      <c r="I45" s="146" t="str">
        <f t="shared" si="12"/>
        <v>-</v>
      </c>
      <c r="J45" s="146" t="str">
        <f t="shared" si="12"/>
        <v>-</v>
      </c>
      <c r="K45" s="146" t="str">
        <f t="shared" si="12"/>
        <v>-</v>
      </c>
      <c r="L45" s="318"/>
      <c r="M45" s="319"/>
      <c r="N45" s="319"/>
    </row>
    <row r="46" spans="1:22" ht="18.75" customHeight="1" x14ac:dyDescent="0.25">
      <c r="A46" s="317" t="s">
        <v>94</v>
      </c>
      <c r="B46" s="317"/>
      <c r="C46" s="195"/>
      <c r="D46" s="106" t="s">
        <v>10</v>
      </c>
      <c r="E46" s="75" t="str">
        <f t="shared" ref="E46:K46" si="13">IFERROR(((E44-D44)/D44),"-")</f>
        <v>-</v>
      </c>
      <c r="F46" s="75" t="str">
        <f t="shared" si="13"/>
        <v>-</v>
      </c>
      <c r="G46" s="75" t="str">
        <f t="shared" si="13"/>
        <v>-</v>
      </c>
      <c r="H46" s="75" t="str">
        <f t="shared" si="13"/>
        <v>-</v>
      </c>
      <c r="I46" s="75" t="str">
        <f t="shared" si="13"/>
        <v>-</v>
      </c>
      <c r="J46" s="75" t="str">
        <f t="shared" si="13"/>
        <v>-</v>
      </c>
      <c r="K46" s="75" t="str">
        <f t="shared" si="13"/>
        <v>-</v>
      </c>
      <c r="L46" s="320"/>
      <c r="M46" s="321"/>
      <c r="N46" s="321"/>
    </row>
    <row r="47" spans="1:22" ht="18.75" customHeight="1" x14ac:dyDescent="0.25">
      <c r="A47" s="316" t="s">
        <v>92</v>
      </c>
      <c r="B47" s="316"/>
      <c r="C47" s="194"/>
      <c r="D47" s="146" t="str">
        <f>IFERROR((COUNTIF(O9:O43,"Yes")/(COUNTIF(O9:O43,"Yes")+COUNTIF(O9:O43,"No"))),"-")</f>
        <v>-</v>
      </c>
      <c r="E47" s="146" t="str">
        <f>IFERROR((COUNTIF(P9:P43,"Yes")/(COUNTIF(P9:P43,"Yes")+COUNTIF(P9:P43,"No"))),"-")</f>
        <v>-</v>
      </c>
      <c r="F47" s="146" t="str">
        <f t="shared" ref="F47:K47" si="14">IFERROR((COUNTIF(Q9:Q43,"Yes")/(COUNTIF(Q9:Q43,"Yes")+COUNTIF(Q9:Q43,"No"))),"-")</f>
        <v>-</v>
      </c>
      <c r="G47" s="146" t="str">
        <f t="shared" si="14"/>
        <v>-</v>
      </c>
      <c r="H47" s="146" t="str">
        <f t="shared" si="14"/>
        <v>-</v>
      </c>
      <c r="I47" s="146" t="str">
        <f t="shared" si="14"/>
        <v>-</v>
      </c>
      <c r="J47" s="146" t="str">
        <f t="shared" si="14"/>
        <v>-</v>
      </c>
      <c r="K47" s="146" t="str">
        <f t="shared" si="14"/>
        <v>-</v>
      </c>
      <c r="L47" s="320"/>
      <c r="M47" s="321"/>
      <c r="N47" s="321"/>
    </row>
  </sheetData>
  <sheetProtection algorithmName="SHA-512" hashValue="nP9Rh83w0TGa8irQJR9AVgU+DpKGa9dAMwbeQWfu7SAhcW7xWfjBxdOL/RF6Uq8DYalJpeQQcSsbADRUv4XyTw==" saltValue="SkLsivw42YhMEiC3/0gsGQ==" spinCount="100000" sheet="1" objects="1" scenarios="1"/>
  <sortState ref="B9:N43">
    <sortCondition ref="B9:B43"/>
  </sortState>
  <mergeCells count="15">
    <mergeCell ref="A8:B8"/>
    <mergeCell ref="B3:N3"/>
    <mergeCell ref="B2:N2"/>
    <mergeCell ref="A5:B5"/>
    <mergeCell ref="A6:B6"/>
    <mergeCell ref="J5:K6"/>
    <mergeCell ref="G6:H6"/>
    <mergeCell ref="G5:H5"/>
    <mergeCell ref="D6:F6"/>
    <mergeCell ref="D5:F5"/>
    <mergeCell ref="A45:B45"/>
    <mergeCell ref="A46:B46"/>
    <mergeCell ref="A47:B47"/>
    <mergeCell ref="L45:N47"/>
    <mergeCell ref="A44:B44"/>
  </mergeCells>
  <dataValidations count="2">
    <dataValidation allowBlank="1" showErrorMessage="1" promptTitle="Don't Change This Cell." prompt="If you wish to change a student name, enter it into the &quot;70&quot; spreadsheet and hit the &quot;reset&quot; button." sqref="B9:C43"/>
    <dataValidation allowBlank="1" showErrorMessage="1" sqref="J5 D45:K47 V7:XFD44 L45 G5:G7 E7 J7:K7 A8:A47 A5:D7 D8:U44"/>
  </dataValidations>
  <pageMargins left="0.3" right="0.3" top="0.3" bottom="0.3"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249977111117893"/>
  </sheetPr>
  <dimension ref="A1:V47"/>
  <sheetViews>
    <sheetView view="pageLayout" topLeftCell="A4" workbookViewId="0">
      <selection activeCell="B9" sqref="B9"/>
    </sheetView>
  </sheetViews>
  <sheetFormatPr defaultRowHeight="15" x14ac:dyDescent="0.25"/>
  <cols>
    <col min="1" max="1" width="3.85546875" customWidth="1"/>
    <col min="2" max="2" width="24.42578125" customWidth="1"/>
    <col min="3" max="3" width="8.5703125" bestFit="1" customWidth="1"/>
    <col min="4" max="11" width="6.140625" customWidth="1"/>
    <col min="12" max="14" width="7.7109375" customWidth="1"/>
    <col min="15" max="22" width="3.85546875" style="1" hidden="1" customWidth="1"/>
  </cols>
  <sheetData>
    <row r="1" spans="1:22" ht="7.5" customHeight="1" x14ac:dyDescent="0.25"/>
    <row r="2" spans="1:22" ht="24.75" customHeight="1" x14ac:dyDescent="0.3">
      <c r="B2" s="272" t="s">
        <v>75</v>
      </c>
      <c r="C2" s="272"/>
      <c r="D2" s="272"/>
      <c r="E2" s="272"/>
      <c r="F2" s="272"/>
      <c r="G2" s="272"/>
      <c r="H2" s="272"/>
      <c r="I2" s="272"/>
      <c r="J2" s="272"/>
      <c r="K2" s="272"/>
      <c r="L2" s="272"/>
      <c r="M2" s="272"/>
      <c r="N2" s="272"/>
    </row>
    <row r="3" spans="1:22" ht="20.25" customHeight="1" x14ac:dyDescent="0.25">
      <c r="B3" s="273" t="s">
        <v>13</v>
      </c>
      <c r="C3" s="273"/>
      <c r="D3" s="273"/>
      <c r="E3" s="273"/>
      <c r="F3" s="273"/>
      <c r="G3" s="273"/>
      <c r="H3" s="273"/>
      <c r="I3" s="273"/>
      <c r="J3" s="273"/>
      <c r="K3" s="273"/>
      <c r="L3" s="273"/>
      <c r="M3" s="273"/>
      <c r="N3" s="273"/>
    </row>
    <row r="4" spans="1:22" ht="4.5" customHeight="1" x14ac:dyDescent="0.25">
      <c r="B4" s="6"/>
      <c r="C4" s="192"/>
      <c r="D4" s="6"/>
      <c r="E4" s="6"/>
      <c r="F4" s="6"/>
      <c r="G4" s="6"/>
      <c r="H4" s="6"/>
      <c r="I4" s="6"/>
      <c r="J4" s="6"/>
      <c r="K4" s="6"/>
      <c r="L4" s="6"/>
      <c r="M4" s="6"/>
      <c r="N4" s="6"/>
    </row>
    <row r="5" spans="1:22" ht="18.75" customHeight="1" x14ac:dyDescent="0.25">
      <c r="A5" s="271" t="s">
        <v>25</v>
      </c>
      <c r="B5" s="271"/>
      <c r="C5" s="191"/>
      <c r="D5" s="271" t="s">
        <v>27</v>
      </c>
      <c r="E5" s="271"/>
      <c r="F5" s="271"/>
      <c r="G5" s="274" t="s">
        <v>26</v>
      </c>
      <c r="H5" s="276"/>
      <c r="I5" s="10"/>
      <c r="J5" s="326" t="s">
        <v>70</v>
      </c>
      <c r="K5" s="326"/>
      <c r="L5" s="161" t="s">
        <v>69</v>
      </c>
      <c r="M5" s="161" t="s">
        <v>43</v>
      </c>
      <c r="N5" s="154" t="s">
        <v>90</v>
      </c>
      <c r="O5" s="98"/>
      <c r="P5" s="98"/>
      <c r="Q5" s="98"/>
      <c r="R5" s="98"/>
      <c r="S5" s="98"/>
      <c r="T5" s="98"/>
      <c r="U5" s="98"/>
      <c r="V5" s="98"/>
    </row>
    <row r="6" spans="1:22" ht="18.75" customHeight="1" x14ac:dyDescent="0.25">
      <c r="A6" s="322" t="str">
        <f>'Class Info.'!A7:B7</f>
        <v>??</v>
      </c>
      <c r="B6" s="322"/>
      <c r="C6" s="236"/>
      <c r="D6" s="322" t="str">
        <f>'Class Info.'!E7</f>
        <v>??</v>
      </c>
      <c r="E6" s="322"/>
      <c r="F6" s="322"/>
      <c r="G6" s="324" t="str">
        <f>'Class Info.'!H7</f>
        <v>?</v>
      </c>
      <c r="H6" s="325"/>
      <c r="I6" s="92"/>
      <c r="J6" s="326"/>
      <c r="K6" s="326"/>
      <c r="L6" s="93" t="s">
        <v>10</v>
      </c>
      <c r="M6" s="143" t="s">
        <v>10</v>
      </c>
      <c r="N6" s="143" t="s">
        <v>10</v>
      </c>
      <c r="O6" s="98"/>
      <c r="P6" s="98"/>
      <c r="Q6" s="98"/>
      <c r="R6" s="98"/>
      <c r="S6" s="98"/>
      <c r="T6" s="98"/>
      <c r="U6" s="98"/>
      <c r="V6" s="98"/>
    </row>
    <row r="7" spans="1:22" ht="7.5" customHeight="1" x14ac:dyDescent="0.25">
      <c r="A7" s="94"/>
      <c r="B7" s="94"/>
      <c r="C7" s="94"/>
      <c r="D7" s="94"/>
      <c r="E7" s="94"/>
      <c r="F7" s="94"/>
      <c r="G7" s="94"/>
      <c r="H7" s="94"/>
      <c r="I7" s="94"/>
      <c r="J7" s="95"/>
      <c r="K7" s="96"/>
      <c r="L7" s="96"/>
      <c r="M7" s="96"/>
      <c r="N7" s="97"/>
      <c r="O7" s="98"/>
      <c r="P7" s="98"/>
      <c r="Q7" s="98"/>
      <c r="R7" s="98"/>
      <c r="S7" s="98"/>
      <c r="T7" s="98"/>
      <c r="U7" s="98"/>
      <c r="V7" s="98"/>
    </row>
    <row r="8" spans="1:22" s="1" customFormat="1" ht="18.75" customHeight="1" thickBot="1" x14ac:dyDescent="0.3">
      <c r="A8" s="309" t="s">
        <v>2</v>
      </c>
      <c r="B8" s="310"/>
      <c r="C8" s="196" t="s">
        <v>119</v>
      </c>
      <c r="D8" s="150" t="s">
        <v>0</v>
      </c>
      <c r="E8" s="150" t="s">
        <v>1</v>
      </c>
      <c r="F8" s="150" t="s">
        <v>3</v>
      </c>
      <c r="G8" s="150" t="s">
        <v>4</v>
      </c>
      <c r="H8" s="150" t="s">
        <v>5</v>
      </c>
      <c r="I8" s="150" t="s">
        <v>6</v>
      </c>
      <c r="J8" s="150" t="s">
        <v>7</v>
      </c>
      <c r="K8" s="150" t="s">
        <v>8</v>
      </c>
      <c r="L8" s="151" t="s">
        <v>84</v>
      </c>
      <c r="M8" s="150" t="s">
        <v>78</v>
      </c>
      <c r="N8" s="151" t="s">
        <v>90</v>
      </c>
      <c r="O8" s="98"/>
      <c r="P8" s="98"/>
      <c r="Q8" s="98"/>
      <c r="R8" s="98"/>
      <c r="S8" s="98"/>
      <c r="T8" s="98"/>
      <c r="U8" s="98"/>
      <c r="V8" s="98"/>
    </row>
    <row r="9" spans="1:22" ht="16.5" customHeight="1" thickTop="1" x14ac:dyDescent="0.25">
      <c r="A9" s="85">
        <v>1</v>
      </c>
      <c r="B9" s="220" t="str">
        <f>CONCATENATE('Class Info.'!B10," ",'Class Info.'!C10)</f>
        <v xml:space="preserve"> </v>
      </c>
      <c r="C9" s="220" t="str">
        <f>'Class Info.'!E10</f>
        <v>-</v>
      </c>
      <c r="D9" s="185" t="s">
        <v>10</v>
      </c>
      <c r="E9" s="186" t="s">
        <v>10</v>
      </c>
      <c r="F9" s="185" t="s">
        <v>10</v>
      </c>
      <c r="G9" s="186" t="s">
        <v>10</v>
      </c>
      <c r="H9" s="185" t="s">
        <v>10</v>
      </c>
      <c r="I9" s="186" t="s">
        <v>10</v>
      </c>
      <c r="J9" s="185" t="s">
        <v>10</v>
      </c>
      <c r="K9" s="186" t="s">
        <v>10</v>
      </c>
      <c r="L9" s="152" t="str">
        <f t="shared" ref="L9:L44" si="0">IFERROR((IF((MAX(D9:K9)/M$6)=0,"-",MAX(D9:K9)/M$6)),"-")</f>
        <v>-</v>
      </c>
      <c r="M9" s="76" t="str">
        <f t="shared" ref="M9:M44" si="1">IFERROR((IF((MAX(D9:K9)-D9)/D9=0,"-",MAX(D9:K9)-D9)/D9),"-")</f>
        <v>-</v>
      </c>
      <c r="N9" s="147" t="str">
        <f>IFERROR(((IF((MAX(D9:K9)/N$6)=0,"-",IF(MAX(D9:K9)&gt;=N$6,"Yes","No")))),"-")</f>
        <v>-</v>
      </c>
      <c r="O9" s="144" t="str">
        <f t="shared" ref="O9:O43" si="2">IFERROR((IF((D9/$N$6)=0,"-",IF(D9&gt;=$N$6,"Yes","No"))),"-")</f>
        <v>-</v>
      </c>
      <c r="P9" s="144" t="str">
        <f t="shared" ref="P9:P43" si="3">IFERROR((IF((E9/$N$6)=0,"-",IF(E9&gt;=$N$6,"Yes","No"))),"-")</f>
        <v>-</v>
      </c>
      <c r="Q9" s="144" t="str">
        <f t="shared" ref="Q9:Q43" si="4">IFERROR((IF((F9/$N$6)=0,"-",IF(F9&gt;=$N$6,"Yes","No"))),"-")</f>
        <v>-</v>
      </c>
      <c r="R9" s="144" t="str">
        <f t="shared" ref="R9:R43" si="5">IFERROR((IF((G9/$N$6)=0,"-",IF(G9&gt;=$N$6,"Yes","No"))),"-")</f>
        <v>-</v>
      </c>
      <c r="S9" s="144" t="str">
        <f t="shared" ref="S9:S43" si="6">IFERROR((IF((H9/$N$6)=0,"-",IF(H9&gt;=$N$6,"Yes","No"))),"-")</f>
        <v>-</v>
      </c>
      <c r="T9" s="144" t="str">
        <f t="shared" ref="T9:T43" si="7">IFERROR((IF((I9/$N$6)=0,"-",IF(I9&gt;=$N$6,"Yes","No"))),"-")</f>
        <v>-</v>
      </c>
      <c r="U9" s="144" t="str">
        <f t="shared" ref="U9:U43" si="8">IFERROR((IF((J9/$N$6)=0,"-",IF(J9&gt;=$N$6,"Yes","No"))),"-")</f>
        <v>-</v>
      </c>
      <c r="V9" s="144" t="str">
        <f t="shared" ref="V9:V43" si="9">IFERROR((IF((K9/$N$6)=0,"-",IF(K9&gt;=$N$6,"Yes","No"))),"-")</f>
        <v>-</v>
      </c>
    </row>
    <row r="10" spans="1:22" ht="16.5" customHeight="1" x14ac:dyDescent="0.25">
      <c r="A10" s="16">
        <v>2</v>
      </c>
      <c r="B10" s="221" t="str">
        <f>CONCATENATE('Class Info.'!B11," ",'Class Info.'!C11)</f>
        <v xml:space="preserve"> </v>
      </c>
      <c r="C10" s="220" t="str">
        <f>'Class Info.'!E11</f>
        <v>-</v>
      </c>
      <c r="D10" s="185" t="s">
        <v>10</v>
      </c>
      <c r="E10" s="187" t="s">
        <v>10</v>
      </c>
      <c r="F10" s="185" t="s">
        <v>10</v>
      </c>
      <c r="G10" s="187" t="s">
        <v>10</v>
      </c>
      <c r="H10" s="185" t="s">
        <v>10</v>
      </c>
      <c r="I10" s="187" t="s">
        <v>10</v>
      </c>
      <c r="J10" s="185" t="s">
        <v>10</v>
      </c>
      <c r="K10" s="187" t="s">
        <v>10</v>
      </c>
      <c r="L10" s="152" t="str">
        <f t="shared" si="0"/>
        <v>-</v>
      </c>
      <c r="M10" s="75" t="str">
        <f t="shared" si="1"/>
        <v>-</v>
      </c>
      <c r="N10" s="147" t="str">
        <f>IFERROR(((IF((MAX(D10:K10)/N$6)=0,"-",IF(MAX(D10:K10)&gt;=N$6,"Yes","No")))),"-")</f>
        <v>-</v>
      </c>
      <c r="O10" s="144" t="str">
        <f t="shared" si="2"/>
        <v>-</v>
      </c>
      <c r="P10" s="144" t="str">
        <f t="shared" si="3"/>
        <v>-</v>
      </c>
      <c r="Q10" s="144" t="str">
        <f t="shared" si="4"/>
        <v>-</v>
      </c>
      <c r="R10" s="144" t="str">
        <f t="shared" si="5"/>
        <v>-</v>
      </c>
      <c r="S10" s="144" t="str">
        <f t="shared" si="6"/>
        <v>-</v>
      </c>
      <c r="T10" s="144" t="str">
        <f t="shared" si="7"/>
        <v>-</v>
      </c>
      <c r="U10" s="144" t="str">
        <f t="shared" si="8"/>
        <v>-</v>
      </c>
      <c r="V10" s="144" t="str">
        <f t="shared" si="9"/>
        <v>-</v>
      </c>
    </row>
    <row r="11" spans="1:22" ht="16.5" customHeight="1" x14ac:dyDescent="0.25">
      <c r="A11" s="16">
        <v>3</v>
      </c>
      <c r="B11" s="221" t="str">
        <f>CONCATENATE('Class Info.'!B12," ",'Class Info.'!C12)</f>
        <v xml:space="preserve"> </v>
      </c>
      <c r="C11" s="220" t="str">
        <f>'Class Info.'!E12</f>
        <v>-</v>
      </c>
      <c r="D11" s="185" t="s">
        <v>10</v>
      </c>
      <c r="E11" s="187" t="s">
        <v>10</v>
      </c>
      <c r="F11" s="185" t="s">
        <v>10</v>
      </c>
      <c r="G11" s="187" t="s">
        <v>10</v>
      </c>
      <c r="H11" s="185" t="s">
        <v>10</v>
      </c>
      <c r="I11" s="187" t="s">
        <v>10</v>
      </c>
      <c r="J11" s="185" t="s">
        <v>10</v>
      </c>
      <c r="K11" s="187" t="s">
        <v>10</v>
      </c>
      <c r="L11" s="152" t="str">
        <f t="shared" si="0"/>
        <v>-</v>
      </c>
      <c r="M11" s="75" t="str">
        <f t="shared" si="1"/>
        <v>-</v>
      </c>
      <c r="N11" s="147" t="str">
        <f t="shared" ref="N11:N43" si="10">IFERROR(((IF((MAX(D11:K11)/N$6)=0,"-",IF(MAX(D11:K11)&gt;=N$6,"Yes","No")))),"-")</f>
        <v>-</v>
      </c>
      <c r="O11" s="144" t="str">
        <f t="shared" si="2"/>
        <v>-</v>
      </c>
      <c r="P11" s="144" t="str">
        <f t="shared" si="3"/>
        <v>-</v>
      </c>
      <c r="Q11" s="144" t="str">
        <f t="shared" si="4"/>
        <v>-</v>
      </c>
      <c r="R11" s="144" t="str">
        <f t="shared" si="5"/>
        <v>-</v>
      </c>
      <c r="S11" s="144" t="str">
        <f t="shared" si="6"/>
        <v>-</v>
      </c>
      <c r="T11" s="144" t="str">
        <f t="shared" si="7"/>
        <v>-</v>
      </c>
      <c r="U11" s="144" t="str">
        <f t="shared" si="8"/>
        <v>-</v>
      </c>
      <c r="V11" s="144" t="str">
        <f t="shared" si="9"/>
        <v>-</v>
      </c>
    </row>
    <row r="12" spans="1:22" ht="16.5" customHeight="1" x14ac:dyDescent="0.25">
      <c r="A12" s="16">
        <v>4</v>
      </c>
      <c r="B12" s="220" t="str">
        <f>CONCATENATE('Class Info.'!B13," ",'Class Info.'!C13)</f>
        <v xml:space="preserve"> </v>
      </c>
      <c r="C12" s="220" t="str">
        <f>'Class Info.'!E13</f>
        <v>-</v>
      </c>
      <c r="D12" s="185" t="s">
        <v>10</v>
      </c>
      <c r="E12" s="187" t="s">
        <v>10</v>
      </c>
      <c r="F12" s="185" t="s">
        <v>10</v>
      </c>
      <c r="G12" s="187" t="s">
        <v>10</v>
      </c>
      <c r="H12" s="185" t="s">
        <v>10</v>
      </c>
      <c r="I12" s="187" t="s">
        <v>10</v>
      </c>
      <c r="J12" s="185" t="s">
        <v>10</v>
      </c>
      <c r="K12" s="187" t="s">
        <v>10</v>
      </c>
      <c r="L12" s="152" t="str">
        <f t="shared" si="0"/>
        <v>-</v>
      </c>
      <c r="M12" s="75" t="str">
        <f t="shared" si="1"/>
        <v>-</v>
      </c>
      <c r="N12" s="147" t="str">
        <f t="shared" si="10"/>
        <v>-</v>
      </c>
      <c r="O12" s="144" t="str">
        <f t="shared" si="2"/>
        <v>-</v>
      </c>
      <c r="P12" s="144" t="str">
        <f t="shared" si="3"/>
        <v>-</v>
      </c>
      <c r="Q12" s="144" t="str">
        <f t="shared" si="4"/>
        <v>-</v>
      </c>
      <c r="R12" s="144" t="str">
        <f t="shared" si="5"/>
        <v>-</v>
      </c>
      <c r="S12" s="144" t="str">
        <f t="shared" si="6"/>
        <v>-</v>
      </c>
      <c r="T12" s="144" t="str">
        <f t="shared" si="7"/>
        <v>-</v>
      </c>
      <c r="U12" s="144" t="str">
        <f t="shared" si="8"/>
        <v>-</v>
      </c>
      <c r="V12" s="144" t="str">
        <f t="shared" si="9"/>
        <v>-</v>
      </c>
    </row>
    <row r="13" spans="1:22" ht="16.5" customHeight="1" x14ac:dyDescent="0.25">
      <c r="A13" s="16">
        <v>5</v>
      </c>
      <c r="B13" s="221" t="str">
        <f>CONCATENATE('Class Info.'!B14," ",'Class Info.'!C14)</f>
        <v xml:space="preserve"> </v>
      </c>
      <c r="C13" s="220" t="str">
        <f>'Class Info.'!E14</f>
        <v>-</v>
      </c>
      <c r="D13" s="185" t="s">
        <v>10</v>
      </c>
      <c r="E13" s="187" t="s">
        <v>10</v>
      </c>
      <c r="F13" s="185" t="s">
        <v>10</v>
      </c>
      <c r="G13" s="187" t="s">
        <v>10</v>
      </c>
      <c r="H13" s="185" t="s">
        <v>10</v>
      </c>
      <c r="I13" s="187" t="s">
        <v>10</v>
      </c>
      <c r="J13" s="185" t="s">
        <v>10</v>
      </c>
      <c r="K13" s="187" t="s">
        <v>10</v>
      </c>
      <c r="L13" s="152" t="str">
        <f t="shared" si="0"/>
        <v>-</v>
      </c>
      <c r="M13" s="75" t="str">
        <f t="shared" si="1"/>
        <v>-</v>
      </c>
      <c r="N13" s="147" t="str">
        <f t="shared" si="10"/>
        <v>-</v>
      </c>
      <c r="O13" s="144" t="str">
        <f t="shared" si="2"/>
        <v>-</v>
      </c>
      <c r="P13" s="144" t="str">
        <f t="shared" si="3"/>
        <v>-</v>
      </c>
      <c r="Q13" s="144" t="str">
        <f t="shared" si="4"/>
        <v>-</v>
      </c>
      <c r="R13" s="144" t="str">
        <f t="shared" si="5"/>
        <v>-</v>
      </c>
      <c r="S13" s="144" t="str">
        <f t="shared" si="6"/>
        <v>-</v>
      </c>
      <c r="T13" s="144" t="str">
        <f t="shared" si="7"/>
        <v>-</v>
      </c>
      <c r="U13" s="144" t="str">
        <f t="shared" si="8"/>
        <v>-</v>
      </c>
      <c r="V13" s="144" t="str">
        <f t="shared" si="9"/>
        <v>-</v>
      </c>
    </row>
    <row r="14" spans="1:22" ht="16.5" customHeight="1" x14ac:dyDescent="0.25">
      <c r="A14" s="16">
        <v>6</v>
      </c>
      <c r="B14" s="221" t="str">
        <f>CONCATENATE('Class Info.'!B15," ",'Class Info.'!C15)</f>
        <v xml:space="preserve"> </v>
      </c>
      <c r="C14" s="220" t="str">
        <f>'Class Info.'!E15</f>
        <v>-</v>
      </c>
      <c r="D14" s="185" t="s">
        <v>10</v>
      </c>
      <c r="E14" s="187" t="s">
        <v>10</v>
      </c>
      <c r="F14" s="185" t="s">
        <v>10</v>
      </c>
      <c r="G14" s="187" t="s">
        <v>10</v>
      </c>
      <c r="H14" s="185" t="s">
        <v>10</v>
      </c>
      <c r="I14" s="187" t="s">
        <v>10</v>
      </c>
      <c r="J14" s="185" t="s">
        <v>10</v>
      </c>
      <c r="K14" s="187" t="s">
        <v>10</v>
      </c>
      <c r="L14" s="152" t="str">
        <f t="shared" si="0"/>
        <v>-</v>
      </c>
      <c r="M14" s="75" t="str">
        <f t="shared" si="1"/>
        <v>-</v>
      </c>
      <c r="N14" s="147" t="str">
        <f t="shared" si="10"/>
        <v>-</v>
      </c>
      <c r="O14" s="144" t="str">
        <f t="shared" si="2"/>
        <v>-</v>
      </c>
      <c r="P14" s="144" t="str">
        <f t="shared" si="3"/>
        <v>-</v>
      </c>
      <c r="Q14" s="144" t="str">
        <f t="shared" si="4"/>
        <v>-</v>
      </c>
      <c r="R14" s="144" t="str">
        <f t="shared" si="5"/>
        <v>-</v>
      </c>
      <c r="S14" s="144" t="str">
        <f t="shared" si="6"/>
        <v>-</v>
      </c>
      <c r="T14" s="144" t="str">
        <f t="shared" si="7"/>
        <v>-</v>
      </c>
      <c r="U14" s="144" t="str">
        <f t="shared" si="8"/>
        <v>-</v>
      </c>
      <c r="V14" s="144" t="str">
        <f t="shared" si="9"/>
        <v>-</v>
      </c>
    </row>
    <row r="15" spans="1:22" ht="16.5" customHeight="1" x14ac:dyDescent="0.25">
      <c r="A15" s="16">
        <v>7</v>
      </c>
      <c r="B15" s="220" t="str">
        <f>CONCATENATE('Class Info.'!B16," ",'Class Info.'!C16)</f>
        <v xml:space="preserve"> </v>
      </c>
      <c r="C15" s="220" t="str">
        <f>'Class Info.'!E16</f>
        <v>-</v>
      </c>
      <c r="D15" s="185" t="s">
        <v>10</v>
      </c>
      <c r="E15" s="187" t="s">
        <v>10</v>
      </c>
      <c r="F15" s="185" t="s">
        <v>10</v>
      </c>
      <c r="G15" s="187" t="s">
        <v>10</v>
      </c>
      <c r="H15" s="185" t="s">
        <v>10</v>
      </c>
      <c r="I15" s="187" t="s">
        <v>10</v>
      </c>
      <c r="J15" s="185" t="s">
        <v>10</v>
      </c>
      <c r="K15" s="187" t="s">
        <v>10</v>
      </c>
      <c r="L15" s="152" t="str">
        <f t="shared" si="0"/>
        <v>-</v>
      </c>
      <c r="M15" s="75" t="str">
        <f t="shared" si="1"/>
        <v>-</v>
      </c>
      <c r="N15" s="147" t="str">
        <f t="shared" si="10"/>
        <v>-</v>
      </c>
      <c r="O15" s="144" t="str">
        <f t="shared" si="2"/>
        <v>-</v>
      </c>
      <c r="P15" s="144" t="str">
        <f t="shared" si="3"/>
        <v>-</v>
      </c>
      <c r="Q15" s="144" t="str">
        <f t="shared" si="4"/>
        <v>-</v>
      </c>
      <c r="R15" s="144" t="str">
        <f t="shared" si="5"/>
        <v>-</v>
      </c>
      <c r="S15" s="144" t="str">
        <f t="shared" si="6"/>
        <v>-</v>
      </c>
      <c r="T15" s="144" t="str">
        <f t="shared" si="7"/>
        <v>-</v>
      </c>
      <c r="U15" s="144" t="str">
        <f t="shared" si="8"/>
        <v>-</v>
      </c>
      <c r="V15" s="144" t="str">
        <f t="shared" si="9"/>
        <v>-</v>
      </c>
    </row>
    <row r="16" spans="1:22" ht="16.5" customHeight="1" x14ac:dyDescent="0.25">
      <c r="A16" s="16">
        <v>8</v>
      </c>
      <c r="B16" s="221" t="str">
        <f>CONCATENATE('Class Info.'!B17," ",'Class Info.'!C17)</f>
        <v xml:space="preserve"> </v>
      </c>
      <c r="C16" s="220" t="str">
        <f>'Class Info.'!E17</f>
        <v>-</v>
      </c>
      <c r="D16" s="185" t="s">
        <v>10</v>
      </c>
      <c r="E16" s="187" t="s">
        <v>10</v>
      </c>
      <c r="F16" s="185" t="s">
        <v>10</v>
      </c>
      <c r="G16" s="187" t="s">
        <v>10</v>
      </c>
      <c r="H16" s="185" t="s">
        <v>10</v>
      </c>
      <c r="I16" s="187" t="s">
        <v>10</v>
      </c>
      <c r="J16" s="185" t="s">
        <v>10</v>
      </c>
      <c r="K16" s="187" t="s">
        <v>10</v>
      </c>
      <c r="L16" s="152" t="str">
        <f t="shared" si="0"/>
        <v>-</v>
      </c>
      <c r="M16" s="75" t="str">
        <f t="shared" si="1"/>
        <v>-</v>
      </c>
      <c r="N16" s="147" t="str">
        <f t="shared" si="10"/>
        <v>-</v>
      </c>
      <c r="O16" s="144" t="str">
        <f t="shared" si="2"/>
        <v>-</v>
      </c>
      <c r="P16" s="144" t="str">
        <f t="shared" si="3"/>
        <v>-</v>
      </c>
      <c r="Q16" s="144" t="str">
        <f t="shared" si="4"/>
        <v>-</v>
      </c>
      <c r="R16" s="144" t="str">
        <f t="shared" si="5"/>
        <v>-</v>
      </c>
      <c r="S16" s="144" t="str">
        <f t="shared" si="6"/>
        <v>-</v>
      </c>
      <c r="T16" s="144" t="str">
        <f t="shared" si="7"/>
        <v>-</v>
      </c>
      <c r="U16" s="144" t="str">
        <f t="shared" si="8"/>
        <v>-</v>
      </c>
      <c r="V16" s="144" t="str">
        <f t="shared" si="9"/>
        <v>-</v>
      </c>
    </row>
    <row r="17" spans="1:22" ht="16.5" customHeight="1" x14ac:dyDescent="0.25">
      <c r="A17" s="16">
        <v>9</v>
      </c>
      <c r="B17" s="221" t="str">
        <f>CONCATENATE('Class Info.'!B18," ",'Class Info.'!C18)</f>
        <v xml:space="preserve"> </v>
      </c>
      <c r="C17" s="220" t="str">
        <f>'Class Info.'!E18</f>
        <v>-</v>
      </c>
      <c r="D17" s="185" t="s">
        <v>10</v>
      </c>
      <c r="E17" s="187" t="s">
        <v>10</v>
      </c>
      <c r="F17" s="185" t="s">
        <v>10</v>
      </c>
      <c r="G17" s="187" t="s">
        <v>10</v>
      </c>
      <c r="H17" s="185" t="s">
        <v>10</v>
      </c>
      <c r="I17" s="187" t="s">
        <v>10</v>
      </c>
      <c r="J17" s="185" t="s">
        <v>10</v>
      </c>
      <c r="K17" s="187" t="s">
        <v>10</v>
      </c>
      <c r="L17" s="152" t="str">
        <f t="shared" si="0"/>
        <v>-</v>
      </c>
      <c r="M17" s="75" t="str">
        <f t="shared" si="1"/>
        <v>-</v>
      </c>
      <c r="N17" s="147" t="str">
        <f t="shared" si="10"/>
        <v>-</v>
      </c>
      <c r="O17" s="144" t="str">
        <f t="shared" si="2"/>
        <v>-</v>
      </c>
      <c r="P17" s="144" t="str">
        <f t="shared" si="3"/>
        <v>-</v>
      </c>
      <c r="Q17" s="144" t="str">
        <f t="shared" si="4"/>
        <v>-</v>
      </c>
      <c r="R17" s="144" t="str">
        <f t="shared" si="5"/>
        <v>-</v>
      </c>
      <c r="S17" s="144" t="str">
        <f t="shared" si="6"/>
        <v>-</v>
      </c>
      <c r="T17" s="144" t="str">
        <f t="shared" si="7"/>
        <v>-</v>
      </c>
      <c r="U17" s="144" t="str">
        <f t="shared" si="8"/>
        <v>-</v>
      </c>
      <c r="V17" s="144" t="str">
        <f t="shared" si="9"/>
        <v>-</v>
      </c>
    </row>
    <row r="18" spans="1:22" ht="16.5" customHeight="1" x14ac:dyDescent="0.25">
      <c r="A18" s="16">
        <v>10</v>
      </c>
      <c r="B18" s="220" t="str">
        <f>CONCATENATE('Class Info.'!B19," ",'Class Info.'!C19)</f>
        <v xml:space="preserve"> </v>
      </c>
      <c r="C18" s="220" t="str">
        <f>'Class Info.'!E19</f>
        <v>-</v>
      </c>
      <c r="D18" s="185" t="s">
        <v>10</v>
      </c>
      <c r="E18" s="187" t="s">
        <v>10</v>
      </c>
      <c r="F18" s="185" t="s">
        <v>10</v>
      </c>
      <c r="G18" s="187" t="s">
        <v>10</v>
      </c>
      <c r="H18" s="185" t="s">
        <v>10</v>
      </c>
      <c r="I18" s="187" t="s">
        <v>10</v>
      </c>
      <c r="J18" s="185" t="s">
        <v>10</v>
      </c>
      <c r="K18" s="187" t="s">
        <v>10</v>
      </c>
      <c r="L18" s="152" t="str">
        <f t="shared" si="0"/>
        <v>-</v>
      </c>
      <c r="M18" s="75" t="str">
        <f t="shared" si="1"/>
        <v>-</v>
      </c>
      <c r="N18" s="147" t="str">
        <f t="shared" si="10"/>
        <v>-</v>
      </c>
      <c r="O18" s="144" t="str">
        <f t="shared" si="2"/>
        <v>-</v>
      </c>
      <c r="P18" s="144" t="str">
        <f t="shared" si="3"/>
        <v>-</v>
      </c>
      <c r="Q18" s="144" t="str">
        <f t="shared" si="4"/>
        <v>-</v>
      </c>
      <c r="R18" s="144" t="str">
        <f t="shared" si="5"/>
        <v>-</v>
      </c>
      <c r="S18" s="144" t="str">
        <f t="shared" si="6"/>
        <v>-</v>
      </c>
      <c r="T18" s="144" t="str">
        <f t="shared" si="7"/>
        <v>-</v>
      </c>
      <c r="U18" s="144" t="str">
        <f t="shared" si="8"/>
        <v>-</v>
      </c>
      <c r="V18" s="144" t="str">
        <f t="shared" si="9"/>
        <v>-</v>
      </c>
    </row>
    <row r="19" spans="1:22" ht="16.5" customHeight="1" x14ac:dyDescent="0.25">
      <c r="A19" s="16">
        <v>11</v>
      </c>
      <c r="B19" s="221" t="str">
        <f>CONCATENATE('Class Info.'!B20," ",'Class Info.'!C20)</f>
        <v xml:space="preserve"> </v>
      </c>
      <c r="C19" s="220" t="str">
        <f>'Class Info.'!E20</f>
        <v>-</v>
      </c>
      <c r="D19" s="185" t="s">
        <v>10</v>
      </c>
      <c r="E19" s="187" t="s">
        <v>10</v>
      </c>
      <c r="F19" s="185" t="s">
        <v>10</v>
      </c>
      <c r="G19" s="187" t="s">
        <v>10</v>
      </c>
      <c r="H19" s="185" t="s">
        <v>10</v>
      </c>
      <c r="I19" s="187" t="s">
        <v>10</v>
      </c>
      <c r="J19" s="185" t="s">
        <v>10</v>
      </c>
      <c r="K19" s="187" t="s">
        <v>10</v>
      </c>
      <c r="L19" s="152" t="str">
        <f t="shared" si="0"/>
        <v>-</v>
      </c>
      <c r="M19" s="75" t="str">
        <f t="shared" si="1"/>
        <v>-</v>
      </c>
      <c r="N19" s="147" t="str">
        <f t="shared" si="10"/>
        <v>-</v>
      </c>
      <c r="O19" s="144" t="str">
        <f t="shared" si="2"/>
        <v>-</v>
      </c>
      <c r="P19" s="144" t="str">
        <f t="shared" si="3"/>
        <v>-</v>
      </c>
      <c r="Q19" s="144" t="str">
        <f t="shared" si="4"/>
        <v>-</v>
      </c>
      <c r="R19" s="144" t="str">
        <f t="shared" si="5"/>
        <v>-</v>
      </c>
      <c r="S19" s="144" t="str">
        <f t="shared" si="6"/>
        <v>-</v>
      </c>
      <c r="T19" s="144" t="str">
        <f t="shared" si="7"/>
        <v>-</v>
      </c>
      <c r="U19" s="144" t="str">
        <f t="shared" si="8"/>
        <v>-</v>
      </c>
      <c r="V19" s="144" t="str">
        <f t="shared" si="9"/>
        <v>-</v>
      </c>
    </row>
    <row r="20" spans="1:22" ht="16.5" customHeight="1" x14ac:dyDescent="0.25">
      <c r="A20" s="16">
        <v>12</v>
      </c>
      <c r="B20" s="221" t="str">
        <f>CONCATENATE('Class Info.'!B21," ",'Class Info.'!C21)</f>
        <v xml:space="preserve"> </v>
      </c>
      <c r="C20" s="220" t="str">
        <f>'Class Info.'!E21</f>
        <v>-</v>
      </c>
      <c r="D20" s="185" t="s">
        <v>10</v>
      </c>
      <c r="E20" s="187" t="s">
        <v>10</v>
      </c>
      <c r="F20" s="185" t="s">
        <v>10</v>
      </c>
      <c r="G20" s="187" t="s">
        <v>10</v>
      </c>
      <c r="H20" s="185" t="s">
        <v>10</v>
      </c>
      <c r="I20" s="187" t="s">
        <v>10</v>
      </c>
      <c r="J20" s="185" t="s">
        <v>10</v>
      </c>
      <c r="K20" s="187" t="s">
        <v>10</v>
      </c>
      <c r="L20" s="152" t="str">
        <f t="shared" si="0"/>
        <v>-</v>
      </c>
      <c r="M20" s="75" t="str">
        <f t="shared" si="1"/>
        <v>-</v>
      </c>
      <c r="N20" s="147" t="str">
        <f t="shared" si="10"/>
        <v>-</v>
      </c>
      <c r="O20" s="144" t="str">
        <f t="shared" si="2"/>
        <v>-</v>
      </c>
      <c r="P20" s="144" t="str">
        <f t="shared" si="3"/>
        <v>-</v>
      </c>
      <c r="Q20" s="144" t="str">
        <f t="shared" si="4"/>
        <v>-</v>
      </c>
      <c r="R20" s="144" t="str">
        <f t="shared" si="5"/>
        <v>-</v>
      </c>
      <c r="S20" s="144" t="str">
        <f t="shared" si="6"/>
        <v>-</v>
      </c>
      <c r="T20" s="144" t="str">
        <f t="shared" si="7"/>
        <v>-</v>
      </c>
      <c r="U20" s="144" t="str">
        <f t="shared" si="8"/>
        <v>-</v>
      </c>
      <c r="V20" s="144" t="str">
        <f t="shared" si="9"/>
        <v>-</v>
      </c>
    </row>
    <row r="21" spans="1:22" ht="16.5" customHeight="1" x14ac:dyDescent="0.25">
      <c r="A21" s="16">
        <v>13</v>
      </c>
      <c r="B21" s="220" t="str">
        <f>CONCATENATE('Class Info.'!B22," ",'Class Info.'!C22)</f>
        <v xml:space="preserve"> </v>
      </c>
      <c r="C21" s="220" t="str">
        <f>'Class Info.'!E22</f>
        <v>-</v>
      </c>
      <c r="D21" s="185" t="s">
        <v>10</v>
      </c>
      <c r="E21" s="187" t="s">
        <v>10</v>
      </c>
      <c r="F21" s="185" t="s">
        <v>10</v>
      </c>
      <c r="G21" s="187" t="s">
        <v>10</v>
      </c>
      <c r="H21" s="185" t="s">
        <v>10</v>
      </c>
      <c r="I21" s="187" t="s">
        <v>10</v>
      </c>
      <c r="J21" s="185" t="s">
        <v>10</v>
      </c>
      <c r="K21" s="187" t="s">
        <v>10</v>
      </c>
      <c r="L21" s="152" t="str">
        <f t="shared" si="0"/>
        <v>-</v>
      </c>
      <c r="M21" s="75" t="str">
        <f t="shared" si="1"/>
        <v>-</v>
      </c>
      <c r="N21" s="147" t="str">
        <f t="shared" si="10"/>
        <v>-</v>
      </c>
      <c r="O21" s="144" t="str">
        <f t="shared" si="2"/>
        <v>-</v>
      </c>
      <c r="P21" s="144" t="str">
        <f t="shared" si="3"/>
        <v>-</v>
      </c>
      <c r="Q21" s="144" t="str">
        <f t="shared" si="4"/>
        <v>-</v>
      </c>
      <c r="R21" s="144" t="str">
        <f t="shared" si="5"/>
        <v>-</v>
      </c>
      <c r="S21" s="144" t="str">
        <f t="shared" si="6"/>
        <v>-</v>
      </c>
      <c r="T21" s="144" t="str">
        <f t="shared" si="7"/>
        <v>-</v>
      </c>
      <c r="U21" s="144" t="str">
        <f t="shared" si="8"/>
        <v>-</v>
      </c>
      <c r="V21" s="144" t="str">
        <f t="shared" si="9"/>
        <v>-</v>
      </c>
    </row>
    <row r="22" spans="1:22" ht="16.5" customHeight="1" x14ac:dyDescent="0.25">
      <c r="A22" s="16">
        <v>14</v>
      </c>
      <c r="B22" s="221" t="str">
        <f>CONCATENATE('Class Info.'!B23," ",'Class Info.'!C23)</f>
        <v xml:space="preserve"> </v>
      </c>
      <c r="C22" s="220" t="str">
        <f>'Class Info.'!E23</f>
        <v>-</v>
      </c>
      <c r="D22" s="185" t="s">
        <v>10</v>
      </c>
      <c r="E22" s="187" t="s">
        <v>10</v>
      </c>
      <c r="F22" s="185" t="s">
        <v>10</v>
      </c>
      <c r="G22" s="187" t="s">
        <v>10</v>
      </c>
      <c r="H22" s="185" t="s">
        <v>10</v>
      </c>
      <c r="I22" s="187" t="s">
        <v>10</v>
      </c>
      <c r="J22" s="185" t="s">
        <v>10</v>
      </c>
      <c r="K22" s="187" t="s">
        <v>10</v>
      </c>
      <c r="L22" s="152" t="str">
        <f t="shared" si="0"/>
        <v>-</v>
      </c>
      <c r="M22" s="75" t="str">
        <f t="shared" si="1"/>
        <v>-</v>
      </c>
      <c r="N22" s="147" t="str">
        <f t="shared" si="10"/>
        <v>-</v>
      </c>
      <c r="O22" s="144" t="str">
        <f t="shared" si="2"/>
        <v>-</v>
      </c>
      <c r="P22" s="144" t="str">
        <f t="shared" si="3"/>
        <v>-</v>
      </c>
      <c r="Q22" s="144" t="str">
        <f t="shared" si="4"/>
        <v>-</v>
      </c>
      <c r="R22" s="144" t="str">
        <f t="shared" si="5"/>
        <v>-</v>
      </c>
      <c r="S22" s="144" t="str">
        <f t="shared" si="6"/>
        <v>-</v>
      </c>
      <c r="T22" s="144" t="str">
        <f t="shared" si="7"/>
        <v>-</v>
      </c>
      <c r="U22" s="144" t="str">
        <f t="shared" si="8"/>
        <v>-</v>
      </c>
      <c r="V22" s="144" t="str">
        <f t="shared" si="9"/>
        <v>-</v>
      </c>
    </row>
    <row r="23" spans="1:22" ht="16.5" customHeight="1" x14ac:dyDescent="0.25">
      <c r="A23" s="16">
        <v>15</v>
      </c>
      <c r="B23" s="221" t="str">
        <f>CONCATENATE('Class Info.'!B24," ",'Class Info.'!C24)</f>
        <v xml:space="preserve"> </v>
      </c>
      <c r="C23" s="220" t="str">
        <f>'Class Info.'!E24</f>
        <v>-</v>
      </c>
      <c r="D23" s="185" t="s">
        <v>10</v>
      </c>
      <c r="E23" s="187" t="s">
        <v>10</v>
      </c>
      <c r="F23" s="185" t="s">
        <v>10</v>
      </c>
      <c r="G23" s="187" t="s">
        <v>10</v>
      </c>
      <c r="H23" s="185" t="s">
        <v>10</v>
      </c>
      <c r="I23" s="187" t="s">
        <v>10</v>
      </c>
      <c r="J23" s="185" t="s">
        <v>10</v>
      </c>
      <c r="K23" s="187" t="s">
        <v>10</v>
      </c>
      <c r="L23" s="152" t="str">
        <f t="shared" si="0"/>
        <v>-</v>
      </c>
      <c r="M23" s="75" t="str">
        <f t="shared" si="1"/>
        <v>-</v>
      </c>
      <c r="N23" s="147" t="str">
        <f t="shared" si="10"/>
        <v>-</v>
      </c>
      <c r="O23" s="144" t="str">
        <f t="shared" si="2"/>
        <v>-</v>
      </c>
      <c r="P23" s="144" t="str">
        <f t="shared" si="3"/>
        <v>-</v>
      </c>
      <c r="Q23" s="144" t="str">
        <f t="shared" si="4"/>
        <v>-</v>
      </c>
      <c r="R23" s="144" t="str">
        <f t="shared" si="5"/>
        <v>-</v>
      </c>
      <c r="S23" s="144" t="str">
        <f t="shared" si="6"/>
        <v>-</v>
      </c>
      <c r="T23" s="144" t="str">
        <f t="shared" si="7"/>
        <v>-</v>
      </c>
      <c r="U23" s="144" t="str">
        <f t="shared" si="8"/>
        <v>-</v>
      </c>
      <c r="V23" s="144" t="str">
        <f t="shared" si="9"/>
        <v>-</v>
      </c>
    </row>
    <row r="24" spans="1:22" ht="16.5" customHeight="1" x14ac:dyDescent="0.25">
      <c r="A24" s="16">
        <v>16</v>
      </c>
      <c r="B24" s="220" t="str">
        <f>CONCATENATE('Class Info.'!B25," ",'Class Info.'!C25)</f>
        <v xml:space="preserve"> </v>
      </c>
      <c r="C24" s="220" t="str">
        <f>'Class Info.'!E25</f>
        <v>-</v>
      </c>
      <c r="D24" s="185" t="s">
        <v>10</v>
      </c>
      <c r="E24" s="187" t="s">
        <v>10</v>
      </c>
      <c r="F24" s="185" t="s">
        <v>10</v>
      </c>
      <c r="G24" s="187" t="s">
        <v>10</v>
      </c>
      <c r="H24" s="185" t="s">
        <v>10</v>
      </c>
      <c r="I24" s="187" t="s">
        <v>10</v>
      </c>
      <c r="J24" s="185" t="s">
        <v>10</v>
      </c>
      <c r="K24" s="187" t="s">
        <v>10</v>
      </c>
      <c r="L24" s="152" t="str">
        <f t="shared" si="0"/>
        <v>-</v>
      </c>
      <c r="M24" s="75" t="str">
        <f t="shared" si="1"/>
        <v>-</v>
      </c>
      <c r="N24" s="147" t="str">
        <f t="shared" si="10"/>
        <v>-</v>
      </c>
      <c r="O24" s="144" t="str">
        <f t="shared" si="2"/>
        <v>-</v>
      </c>
      <c r="P24" s="144" t="str">
        <f t="shared" si="3"/>
        <v>-</v>
      </c>
      <c r="Q24" s="144" t="str">
        <f t="shared" si="4"/>
        <v>-</v>
      </c>
      <c r="R24" s="144" t="str">
        <f t="shared" si="5"/>
        <v>-</v>
      </c>
      <c r="S24" s="144" t="str">
        <f t="shared" si="6"/>
        <v>-</v>
      </c>
      <c r="T24" s="144" t="str">
        <f t="shared" si="7"/>
        <v>-</v>
      </c>
      <c r="U24" s="144" t="str">
        <f t="shared" si="8"/>
        <v>-</v>
      </c>
      <c r="V24" s="144" t="str">
        <f t="shared" si="9"/>
        <v>-</v>
      </c>
    </row>
    <row r="25" spans="1:22" ht="16.5" customHeight="1" x14ac:dyDescent="0.25">
      <c r="A25" s="16">
        <v>17</v>
      </c>
      <c r="B25" s="221" t="str">
        <f>CONCATENATE('Class Info.'!B26," ",'Class Info.'!C26)</f>
        <v xml:space="preserve"> </v>
      </c>
      <c r="C25" s="220" t="str">
        <f>'Class Info.'!E26</f>
        <v>-</v>
      </c>
      <c r="D25" s="185" t="s">
        <v>10</v>
      </c>
      <c r="E25" s="187" t="s">
        <v>10</v>
      </c>
      <c r="F25" s="185" t="s">
        <v>10</v>
      </c>
      <c r="G25" s="187" t="s">
        <v>10</v>
      </c>
      <c r="H25" s="185" t="s">
        <v>10</v>
      </c>
      <c r="I25" s="187" t="s">
        <v>10</v>
      </c>
      <c r="J25" s="185" t="s">
        <v>10</v>
      </c>
      <c r="K25" s="187" t="s">
        <v>10</v>
      </c>
      <c r="L25" s="152" t="str">
        <f t="shared" si="0"/>
        <v>-</v>
      </c>
      <c r="M25" s="75" t="str">
        <f t="shared" si="1"/>
        <v>-</v>
      </c>
      <c r="N25" s="147" t="str">
        <f t="shared" si="10"/>
        <v>-</v>
      </c>
      <c r="O25" s="144" t="str">
        <f t="shared" si="2"/>
        <v>-</v>
      </c>
      <c r="P25" s="144" t="str">
        <f t="shared" si="3"/>
        <v>-</v>
      </c>
      <c r="Q25" s="144" t="str">
        <f t="shared" si="4"/>
        <v>-</v>
      </c>
      <c r="R25" s="144" t="str">
        <f t="shared" si="5"/>
        <v>-</v>
      </c>
      <c r="S25" s="144" t="str">
        <f t="shared" si="6"/>
        <v>-</v>
      </c>
      <c r="T25" s="144" t="str">
        <f t="shared" si="7"/>
        <v>-</v>
      </c>
      <c r="U25" s="144" t="str">
        <f t="shared" si="8"/>
        <v>-</v>
      </c>
      <c r="V25" s="144" t="str">
        <f t="shared" si="9"/>
        <v>-</v>
      </c>
    </row>
    <row r="26" spans="1:22" ht="16.5" customHeight="1" x14ac:dyDescent="0.25">
      <c r="A26" s="16">
        <v>18</v>
      </c>
      <c r="B26" s="221" t="str">
        <f>CONCATENATE('Class Info.'!B27," ",'Class Info.'!C27)</f>
        <v xml:space="preserve"> </v>
      </c>
      <c r="C26" s="220" t="str">
        <f>'Class Info.'!E27</f>
        <v>-</v>
      </c>
      <c r="D26" s="185" t="s">
        <v>10</v>
      </c>
      <c r="E26" s="187" t="s">
        <v>10</v>
      </c>
      <c r="F26" s="185" t="s">
        <v>10</v>
      </c>
      <c r="G26" s="187" t="s">
        <v>10</v>
      </c>
      <c r="H26" s="185" t="s">
        <v>10</v>
      </c>
      <c r="I26" s="187" t="s">
        <v>10</v>
      </c>
      <c r="J26" s="185" t="s">
        <v>10</v>
      </c>
      <c r="K26" s="187" t="s">
        <v>10</v>
      </c>
      <c r="L26" s="152" t="str">
        <f t="shared" si="0"/>
        <v>-</v>
      </c>
      <c r="M26" s="75" t="str">
        <f t="shared" si="1"/>
        <v>-</v>
      </c>
      <c r="N26" s="147" t="str">
        <f t="shared" si="10"/>
        <v>-</v>
      </c>
      <c r="O26" s="144" t="str">
        <f t="shared" si="2"/>
        <v>-</v>
      </c>
      <c r="P26" s="144" t="str">
        <f t="shared" si="3"/>
        <v>-</v>
      </c>
      <c r="Q26" s="144" t="str">
        <f t="shared" si="4"/>
        <v>-</v>
      </c>
      <c r="R26" s="144" t="str">
        <f t="shared" si="5"/>
        <v>-</v>
      </c>
      <c r="S26" s="144" t="str">
        <f t="shared" si="6"/>
        <v>-</v>
      </c>
      <c r="T26" s="144" t="str">
        <f t="shared" si="7"/>
        <v>-</v>
      </c>
      <c r="U26" s="144" t="str">
        <f t="shared" si="8"/>
        <v>-</v>
      </c>
      <c r="V26" s="144" t="str">
        <f t="shared" si="9"/>
        <v>-</v>
      </c>
    </row>
    <row r="27" spans="1:22" ht="16.5" customHeight="1" x14ac:dyDescent="0.25">
      <c r="A27" s="16">
        <v>19</v>
      </c>
      <c r="B27" s="220" t="str">
        <f>CONCATENATE('Class Info.'!B28," ",'Class Info.'!C28)</f>
        <v xml:space="preserve"> </v>
      </c>
      <c r="C27" s="220" t="str">
        <f>'Class Info.'!E28</f>
        <v>-</v>
      </c>
      <c r="D27" s="185" t="s">
        <v>10</v>
      </c>
      <c r="E27" s="187" t="s">
        <v>10</v>
      </c>
      <c r="F27" s="185" t="s">
        <v>10</v>
      </c>
      <c r="G27" s="187" t="s">
        <v>10</v>
      </c>
      <c r="H27" s="185" t="s">
        <v>10</v>
      </c>
      <c r="I27" s="187" t="s">
        <v>10</v>
      </c>
      <c r="J27" s="185" t="s">
        <v>10</v>
      </c>
      <c r="K27" s="187" t="s">
        <v>10</v>
      </c>
      <c r="L27" s="152" t="str">
        <f t="shared" si="0"/>
        <v>-</v>
      </c>
      <c r="M27" s="75" t="str">
        <f t="shared" si="1"/>
        <v>-</v>
      </c>
      <c r="N27" s="147" t="str">
        <f t="shared" si="10"/>
        <v>-</v>
      </c>
      <c r="O27" s="144" t="str">
        <f t="shared" si="2"/>
        <v>-</v>
      </c>
      <c r="P27" s="144" t="str">
        <f t="shared" si="3"/>
        <v>-</v>
      </c>
      <c r="Q27" s="144" t="str">
        <f t="shared" si="4"/>
        <v>-</v>
      </c>
      <c r="R27" s="144" t="str">
        <f t="shared" si="5"/>
        <v>-</v>
      </c>
      <c r="S27" s="144" t="str">
        <f t="shared" si="6"/>
        <v>-</v>
      </c>
      <c r="T27" s="144" t="str">
        <f t="shared" si="7"/>
        <v>-</v>
      </c>
      <c r="U27" s="144" t="str">
        <f t="shared" si="8"/>
        <v>-</v>
      </c>
      <c r="V27" s="144" t="str">
        <f t="shared" si="9"/>
        <v>-</v>
      </c>
    </row>
    <row r="28" spans="1:22" ht="16.5" customHeight="1" x14ac:dyDescent="0.25">
      <c r="A28" s="16">
        <v>20</v>
      </c>
      <c r="B28" s="221" t="str">
        <f>CONCATENATE('Class Info.'!B29," ",'Class Info.'!C29)</f>
        <v xml:space="preserve"> </v>
      </c>
      <c r="C28" s="220" t="str">
        <f>'Class Info.'!E29</f>
        <v>-</v>
      </c>
      <c r="D28" s="185" t="s">
        <v>10</v>
      </c>
      <c r="E28" s="187" t="s">
        <v>10</v>
      </c>
      <c r="F28" s="185" t="s">
        <v>10</v>
      </c>
      <c r="G28" s="187" t="s">
        <v>10</v>
      </c>
      <c r="H28" s="185" t="s">
        <v>10</v>
      </c>
      <c r="I28" s="187" t="s">
        <v>10</v>
      </c>
      <c r="J28" s="185" t="s">
        <v>10</v>
      </c>
      <c r="K28" s="187" t="s">
        <v>10</v>
      </c>
      <c r="L28" s="152" t="str">
        <f t="shared" si="0"/>
        <v>-</v>
      </c>
      <c r="M28" s="75" t="str">
        <f t="shared" si="1"/>
        <v>-</v>
      </c>
      <c r="N28" s="147" t="str">
        <f t="shared" si="10"/>
        <v>-</v>
      </c>
      <c r="O28" s="144" t="str">
        <f t="shared" si="2"/>
        <v>-</v>
      </c>
      <c r="P28" s="144" t="str">
        <f t="shared" si="3"/>
        <v>-</v>
      </c>
      <c r="Q28" s="144" t="str">
        <f t="shared" si="4"/>
        <v>-</v>
      </c>
      <c r="R28" s="144" t="str">
        <f t="shared" si="5"/>
        <v>-</v>
      </c>
      <c r="S28" s="144" t="str">
        <f t="shared" si="6"/>
        <v>-</v>
      </c>
      <c r="T28" s="144" t="str">
        <f t="shared" si="7"/>
        <v>-</v>
      </c>
      <c r="U28" s="144" t="str">
        <f t="shared" si="8"/>
        <v>-</v>
      </c>
      <c r="V28" s="144" t="str">
        <f t="shared" si="9"/>
        <v>-</v>
      </c>
    </row>
    <row r="29" spans="1:22" ht="16.5" customHeight="1" x14ac:dyDescent="0.25">
      <c r="A29" s="16">
        <v>21</v>
      </c>
      <c r="B29" s="221" t="str">
        <f>CONCATENATE('Class Info.'!B30," ",'Class Info.'!C30)</f>
        <v xml:space="preserve"> </v>
      </c>
      <c r="C29" s="220" t="str">
        <f>'Class Info.'!E30</f>
        <v>-</v>
      </c>
      <c r="D29" s="185" t="s">
        <v>10</v>
      </c>
      <c r="E29" s="187" t="s">
        <v>10</v>
      </c>
      <c r="F29" s="185" t="s">
        <v>10</v>
      </c>
      <c r="G29" s="187" t="s">
        <v>10</v>
      </c>
      <c r="H29" s="185" t="s">
        <v>10</v>
      </c>
      <c r="I29" s="187" t="s">
        <v>10</v>
      </c>
      <c r="J29" s="185" t="s">
        <v>10</v>
      </c>
      <c r="K29" s="187" t="s">
        <v>10</v>
      </c>
      <c r="L29" s="152" t="str">
        <f t="shared" si="0"/>
        <v>-</v>
      </c>
      <c r="M29" s="75" t="str">
        <f t="shared" si="1"/>
        <v>-</v>
      </c>
      <c r="N29" s="147" t="str">
        <f t="shared" si="10"/>
        <v>-</v>
      </c>
      <c r="O29" s="144" t="str">
        <f t="shared" si="2"/>
        <v>-</v>
      </c>
      <c r="P29" s="144" t="str">
        <f t="shared" si="3"/>
        <v>-</v>
      </c>
      <c r="Q29" s="144" t="str">
        <f t="shared" si="4"/>
        <v>-</v>
      </c>
      <c r="R29" s="144" t="str">
        <f t="shared" si="5"/>
        <v>-</v>
      </c>
      <c r="S29" s="144" t="str">
        <f t="shared" si="6"/>
        <v>-</v>
      </c>
      <c r="T29" s="144" t="str">
        <f t="shared" si="7"/>
        <v>-</v>
      </c>
      <c r="U29" s="144" t="str">
        <f t="shared" si="8"/>
        <v>-</v>
      </c>
      <c r="V29" s="144" t="str">
        <f t="shared" si="9"/>
        <v>-</v>
      </c>
    </row>
    <row r="30" spans="1:22" ht="16.5" customHeight="1" x14ac:dyDescent="0.25">
      <c r="A30" s="16">
        <v>22</v>
      </c>
      <c r="B30" s="220" t="str">
        <f>CONCATENATE('Class Info.'!B31," ",'Class Info.'!C31)</f>
        <v xml:space="preserve"> </v>
      </c>
      <c r="C30" s="220" t="str">
        <f>'Class Info.'!E31</f>
        <v>-</v>
      </c>
      <c r="D30" s="185" t="s">
        <v>10</v>
      </c>
      <c r="E30" s="187" t="s">
        <v>10</v>
      </c>
      <c r="F30" s="185" t="s">
        <v>10</v>
      </c>
      <c r="G30" s="187" t="s">
        <v>10</v>
      </c>
      <c r="H30" s="185" t="s">
        <v>10</v>
      </c>
      <c r="I30" s="187" t="s">
        <v>10</v>
      </c>
      <c r="J30" s="185" t="s">
        <v>10</v>
      </c>
      <c r="K30" s="187" t="s">
        <v>10</v>
      </c>
      <c r="L30" s="152" t="str">
        <f t="shared" si="0"/>
        <v>-</v>
      </c>
      <c r="M30" s="75" t="str">
        <f t="shared" si="1"/>
        <v>-</v>
      </c>
      <c r="N30" s="147" t="str">
        <f t="shared" si="10"/>
        <v>-</v>
      </c>
      <c r="O30" s="144" t="str">
        <f t="shared" si="2"/>
        <v>-</v>
      </c>
      <c r="P30" s="144" t="str">
        <f t="shared" si="3"/>
        <v>-</v>
      </c>
      <c r="Q30" s="144" t="str">
        <f t="shared" si="4"/>
        <v>-</v>
      </c>
      <c r="R30" s="144" t="str">
        <f t="shared" si="5"/>
        <v>-</v>
      </c>
      <c r="S30" s="144" t="str">
        <f t="shared" si="6"/>
        <v>-</v>
      </c>
      <c r="T30" s="144" t="str">
        <f t="shared" si="7"/>
        <v>-</v>
      </c>
      <c r="U30" s="144" t="str">
        <f t="shared" si="8"/>
        <v>-</v>
      </c>
      <c r="V30" s="144" t="str">
        <f t="shared" si="9"/>
        <v>-</v>
      </c>
    </row>
    <row r="31" spans="1:22" ht="16.5" customHeight="1" x14ac:dyDescent="0.25">
      <c r="A31" s="16">
        <v>23</v>
      </c>
      <c r="B31" s="221" t="str">
        <f>CONCATENATE('Class Info.'!B32," ",'Class Info.'!C32)</f>
        <v xml:space="preserve"> </v>
      </c>
      <c r="C31" s="220" t="str">
        <f>'Class Info.'!E32</f>
        <v>-</v>
      </c>
      <c r="D31" s="185" t="s">
        <v>10</v>
      </c>
      <c r="E31" s="187" t="s">
        <v>10</v>
      </c>
      <c r="F31" s="185" t="s">
        <v>10</v>
      </c>
      <c r="G31" s="187" t="s">
        <v>10</v>
      </c>
      <c r="H31" s="185" t="s">
        <v>10</v>
      </c>
      <c r="I31" s="187" t="s">
        <v>10</v>
      </c>
      <c r="J31" s="185" t="s">
        <v>10</v>
      </c>
      <c r="K31" s="187" t="s">
        <v>10</v>
      </c>
      <c r="L31" s="152" t="str">
        <f t="shared" si="0"/>
        <v>-</v>
      </c>
      <c r="M31" s="75" t="str">
        <f t="shared" si="1"/>
        <v>-</v>
      </c>
      <c r="N31" s="147" t="str">
        <f t="shared" si="10"/>
        <v>-</v>
      </c>
      <c r="O31" s="144" t="str">
        <f t="shared" si="2"/>
        <v>-</v>
      </c>
      <c r="P31" s="144" t="str">
        <f t="shared" si="3"/>
        <v>-</v>
      </c>
      <c r="Q31" s="144" t="str">
        <f t="shared" si="4"/>
        <v>-</v>
      </c>
      <c r="R31" s="144" t="str">
        <f t="shared" si="5"/>
        <v>-</v>
      </c>
      <c r="S31" s="144" t="str">
        <f t="shared" si="6"/>
        <v>-</v>
      </c>
      <c r="T31" s="144" t="str">
        <f t="shared" si="7"/>
        <v>-</v>
      </c>
      <c r="U31" s="144" t="str">
        <f t="shared" si="8"/>
        <v>-</v>
      </c>
      <c r="V31" s="144" t="str">
        <f t="shared" si="9"/>
        <v>-</v>
      </c>
    </row>
    <row r="32" spans="1:22" ht="16.5" customHeight="1" x14ac:dyDescent="0.25">
      <c r="A32" s="16">
        <v>24</v>
      </c>
      <c r="B32" s="221" t="str">
        <f>CONCATENATE('Class Info.'!B33," ",'Class Info.'!C33)</f>
        <v xml:space="preserve"> </v>
      </c>
      <c r="C32" s="220" t="str">
        <f>'Class Info.'!E33</f>
        <v>-</v>
      </c>
      <c r="D32" s="185" t="s">
        <v>10</v>
      </c>
      <c r="E32" s="187" t="s">
        <v>10</v>
      </c>
      <c r="F32" s="185" t="s">
        <v>10</v>
      </c>
      <c r="G32" s="187" t="s">
        <v>10</v>
      </c>
      <c r="H32" s="185" t="s">
        <v>10</v>
      </c>
      <c r="I32" s="187" t="s">
        <v>10</v>
      </c>
      <c r="J32" s="185" t="s">
        <v>10</v>
      </c>
      <c r="K32" s="187" t="s">
        <v>10</v>
      </c>
      <c r="L32" s="152" t="str">
        <f t="shared" si="0"/>
        <v>-</v>
      </c>
      <c r="M32" s="75" t="str">
        <f t="shared" si="1"/>
        <v>-</v>
      </c>
      <c r="N32" s="147" t="str">
        <f t="shared" si="10"/>
        <v>-</v>
      </c>
      <c r="O32" s="144" t="str">
        <f t="shared" si="2"/>
        <v>-</v>
      </c>
      <c r="P32" s="144" t="str">
        <f t="shared" si="3"/>
        <v>-</v>
      </c>
      <c r="Q32" s="144" t="str">
        <f t="shared" si="4"/>
        <v>-</v>
      </c>
      <c r="R32" s="144" t="str">
        <f t="shared" si="5"/>
        <v>-</v>
      </c>
      <c r="S32" s="144" t="str">
        <f t="shared" si="6"/>
        <v>-</v>
      </c>
      <c r="T32" s="144" t="str">
        <f t="shared" si="7"/>
        <v>-</v>
      </c>
      <c r="U32" s="144" t="str">
        <f t="shared" si="8"/>
        <v>-</v>
      </c>
      <c r="V32" s="144" t="str">
        <f t="shared" si="9"/>
        <v>-</v>
      </c>
    </row>
    <row r="33" spans="1:22" ht="16.5" customHeight="1" x14ac:dyDescent="0.25">
      <c r="A33" s="16">
        <v>25</v>
      </c>
      <c r="B33" s="220" t="str">
        <f>CONCATENATE('Class Info.'!B34," ",'Class Info.'!C34)</f>
        <v xml:space="preserve"> </v>
      </c>
      <c r="C33" s="220" t="str">
        <f>'Class Info.'!E34</f>
        <v>-</v>
      </c>
      <c r="D33" s="185" t="s">
        <v>10</v>
      </c>
      <c r="E33" s="187" t="s">
        <v>10</v>
      </c>
      <c r="F33" s="185" t="s">
        <v>10</v>
      </c>
      <c r="G33" s="187" t="s">
        <v>10</v>
      </c>
      <c r="H33" s="185" t="s">
        <v>10</v>
      </c>
      <c r="I33" s="187" t="s">
        <v>10</v>
      </c>
      <c r="J33" s="185" t="s">
        <v>10</v>
      </c>
      <c r="K33" s="187" t="s">
        <v>10</v>
      </c>
      <c r="L33" s="152" t="str">
        <f t="shared" si="0"/>
        <v>-</v>
      </c>
      <c r="M33" s="75" t="str">
        <f t="shared" si="1"/>
        <v>-</v>
      </c>
      <c r="N33" s="147" t="str">
        <f t="shared" si="10"/>
        <v>-</v>
      </c>
      <c r="O33" s="144" t="str">
        <f t="shared" si="2"/>
        <v>-</v>
      </c>
      <c r="P33" s="144" t="str">
        <f t="shared" si="3"/>
        <v>-</v>
      </c>
      <c r="Q33" s="144" t="str">
        <f t="shared" si="4"/>
        <v>-</v>
      </c>
      <c r="R33" s="144" t="str">
        <f t="shared" si="5"/>
        <v>-</v>
      </c>
      <c r="S33" s="144" t="str">
        <f t="shared" si="6"/>
        <v>-</v>
      </c>
      <c r="T33" s="144" t="str">
        <f t="shared" si="7"/>
        <v>-</v>
      </c>
      <c r="U33" s="144" t="str">
        <f t="shared" si="8"/>
        <v>-</v>
      </c>
      <c r="V33" s="144" t="str">
        <f t="shared" si="9"/>
        <v>-</v>
      </c>
    </row>
    <row r="34" spans="1:22" ht="16.5" customHeight="1" x14ac:dyDescent="0.25">
      <c r="A34" s="16">
        <v>26</v>
      </c>
      <c r="B34" s="221" t="str">
        <f>CONCATENATE('Class Info.'!B35," ",'Class Info.'!C35)</f>
        <v xml:space="preserve"> </v>
      </c>
      <c r="C34" s="220" t="str">
        <f>'Class Info.'!E35</f>
        <v>-</v>
      </c>
      <c r="D34" s="185" t="s">
        <v>10</v>
      </c>
      <c r="E34" s="187" t="s">
        <v>10</v>
      </c>
      <c r="F34" s="185" t="s">
        <v>10</v>
      </c>
      <c r="G34" s="187" t="s">
        <v>10</v>
      </c>
      <c r="H34" s="185" t="s">
        <v>10</v>
      </c>
      <c r="I34" s="187" t="s">
        <v>10</v>
      </c>
      <c r="J34" s="185" t="s">
        <v>10</v>
      </c>
      <c r="K34" s="187" t="s">
        <v>10</v>
      </c>
      <c r="L34" s="152" t="str">
        <f t="shared" si="0"/>
        <v>-</v>
      </c>
      <c r="M34" s="75" t="str">
        <f t="shared" si="1"/>
        <v>-</v>
      </c>
      <c r="N34" s="147" t="str">
        <f t="shared" si="10"/>
        <v>-</v>
      </c>
      <c r="O34" s="144" t="str">
        <f t="shared" si="2"/>
        <v>-</v>
      </c>
      <c r="P34" s="144" t="str">
        <f t="shared" si="3"/>
        <v>-</v>
      </c>
      <c r="Q34" s="144" t="str">
        <f t="shared" si="4"/>
        <v>-</v>
      </c>
      <c r="R34" s="144" t="str">
        <f t="shared" si="5"/>
        <v>-</v>
      </c>
      <c r="S34" s="144" t="str">
        <f t="shared" si="6"/>
        <v>-</v>
      </c>
      <c r="T34" s="144" t="str">
        <f t="shared" si="7"/>
        <v>-</v>
      </c>
      <c r="U34" s="144" t="str">
        <f t="shared" si="8"/>
        <v>-</v>
      </c>
      <c r="V34" s="144" t="str">
        <f t="shared" si="9"/>
        <v>-</v>
      </c>
    </row>
    <row r="35" spans="1:22" ht="16.5" customHeight="1" x14ac:dyDescent="0.25">
      <c r="A35" s="16">
        <v>27</v>
      </c>
      <c r="B35" s="221" t="str">
        <f>CONCATENATE('Class Info.'!B36," ",'Class Info.'!C36)</f>
        <v xml:space="preserve"> </v>
      </c>
      <c r="C35" s="220" t="str">
        <f>'Class Info.'!E36</f>
        <v>-</v>
      </c>
      <c r="D35" s="185" t="s">
        <v>10</v>
      </c>
      <c r="E35" s="187" t="s">
        <v>10</v>
      </c>
      <c r="F35" s="185" t="s">
        <v>10</v>
      </c>
      <c r="G35" s="187" t="s">
        <v>10</v>
      </c>
      <c r="H35" s="185" t="s">
        <v>10</v>
      </c>
      <c r="I35" s="187" t="s">
        <v>10</v>
      </c>
      <c r="J35" s="185" t="s">
        <v>10</v>
      </c>
      <c r="K35" s="187" t="s">
        <v>10</v>
      </c>
      <c r="L35" s="152" t="str">
        <f t="shared" si="0"/>
        <v>-</v>
      </c>
      <c r="M35" s="75" t="str">
        <f t="shared" si="1"/>
        <v>-</v>
      </c>
      <c r="N35" s="147" t="str">
        <f t="shared" si="10"/>
        <v>-</v>
      </c>
      <c r="O35" s="144" t="str">
        <f t="shared" si="2"/>
        <v>-</v>
      </c>
      <c r="P35" s="144" t="str">
        <f t="shared" si="3"/>
        <v>-</v>
      </c>
      <c r="Q35" s="144" t="str">
        <f t="shared" si="4"/>
        <v>-</v>
      </c>
      <c r="R35" s="144" t="str">
        <f t="shared" si="5"/>
        <v>-</v>
      </c>
      <c r="S35" s="144" t="str">
        <f t="shared" si="6"/>
        <v>-</v>
      </c>
      <c r="T35" s="144" t="str">
        <f t="shared" si="7"/>
        <v>-</v>
      </c>
      <c r="U35" s="144" t="str">
        <f t="shared" si="8"/>
        <v>-</v>
      </c>
      <c r="V35" s="144" t="str">
        <f t="shared" si="9"/>
        <v>-</v>
      </c>
    </row>
    <row r="36" spans="1:22" ht="16.5" customHeight="1" x14ac:dyDescent="0.25">
      <c r="A36" s="16">
        <v>28</v>
      </c>
      <c r="B36" s="220" t="str">
        <f>CONCATENATE('Class Info.'!B37," ",'Class Info.'!C37)</f>
        <v xml:space="preserve"> </v>
      </c>
      <c r="C36" s="220" t="str">
        <f>'Class Info.'!E37</f>
        <v>-</v>
      </c>
      <c r="D36" s="185" t="s">
        <v>10</v>
      </c>
      <c r="E36" s="187" t="s">
        <v>10</v>
      </c>
      <c r="F36" s="185" t="s">
        <v>10</v>
      </c>
      <c r="G36" s="187" t="s">
        <v>10</v>
      </c>
      <c r="H36" s="185" t="s">
        <v>10</v>
      </c>
      <c r="I36" s="187" t="s">
        <v>10</v>
      </c>
      <c r="J36" s="185" t="s">
        <v>10</v>
      </c>
      <c r="K36" s="187" t="s">
        <v>10</v>
      </c>
      <c r="L36" s="152" t="str">
        <f t="shared" si="0"/>
        <v>-</v>
      </c>
      <c r="M36" s="75" t="str">
        <f t="shared" si="1"/>
        <v>-</v>
      </c>
      <c r="N36" s="147" t="str">
        <f t="shared" si="10"/>
        <v>-</v>
      </c>
      <c r="O36" s="144" t="str">
        <f t="shared" si="2"/>
        <v>-</v>
      </c>
      <c r="P36" s="144" t="str">
        <f t="shared" si="3"/>
        <v>-</v>
      </c>
      <c r="Q36" s="144" t="str">
        <f t="shared" si="4"/>
        <v>-</v>
      </c>
      <c r="R36" s="144" t="str">
        <f t="shared" si="5"/>
        <v>-</v>
      </c>
      <c r="S36" s="144" t="str">
        <f t="shared" si="6"/>
        <v>-</v>
      </c>
      <c r="T36" s="144" t="str">
        <f t="shared" si="7"/>
        <v>-</v>
      </c>
      <c r="U36" s="144" t="str">
        <f t="shared" si="8"/>
        <v>-</v>
      </c>
      <c r="V36" s="144" t="str">
        <f t="shared" si="9"/>
        <v>-</v>
      </c>
    </row>
    <row r="37" spans="1:22" ht="16.5" customHeight="1" x14ac:dyDescent="0.25">
      <c r="A37" s="16">
        <v>29</v>
      </c>
      <c r="B37" s="221" t="str">
        <f>CONCATENATE('Class Info.'!B38," ",'Class Info.'!C38)</f>
        <v xml:space="preserve"> </v>
      </c>
      <c r="C37" s="220" t="str">
        <f>'Class Info.'!E38</f>
        <v>-</v>
      </c>
      <c r="D37" s="185" t="s">
        <v>10</v>
      </c>
      <c r="E37" s="187" t="s">
        <v>10</v>
      </c>
      <c r="F37" s="185" t="s">
        <v>10</v>
      </c>
      <c r="G37" s="187" t="s">
        <v>10</v>
      </c>
      <c r="H37" s="185" t="s">
        <v>10</v>
      </c>
      <c r="I37" s="187" t="s">
        <v>10</v>
      </c>
      <c r="J37" s="185" t="s">
        <v>10</v>
      </c>
      <c r="K37" s="187" t="s">
        <v>10</v>
      </c>
      <c r="L37" s="152" t="str">
        <f t="shared" si="0"/>
        <v>-</v>
      </c>
      <c r="M37" s="75" t="str">
        <f t="shared" si="1"/>
        <v>-</v>
      </c>
      <c r="N37" s="147" t="str">
        <f t="shared" si="10"/>
        <v>-</v>
      </c>
      <c r="O37" s="144" t="str">
        <f t="shared" si="2"/>
        <v>-</v>
      </c>
      <c r="P37" s="144" t="str">
        <f t="shared" si="3"/>
        <v>-</v>
      </c>
      <c r="Q37" s="144" t="str">
        <f t="shared" si="4"/>
        <v>-</v>
      </c>
      <c r="R37" s="144" t="str">
        <f t="shared" si="5"/>
        <v>-</v>
      </c>
      <c r="S37" s="144" t="str">
        <f t="shared" si="6"/>
        <v>-</v>
      </c>
      <c r="T37" s="144" t="str">
        <f t="shared" si="7"/>
        <v>-</v>
      </c>
      <c r="U37" s="144" t="str">
        <f t="shared" si="8"/>
        <v>-</v>
      </c>
      <c r="V37" s="144" t="str">
        <f t="shared" si="9"/>
        <v>-</v>
      </c>
    </row>
    <row r="38" spans="1:22" ht="16.5" customHeight="1" x14ac:dyDescent="0.25">
      <c r="A38" s="16">
        <v>30</v>
      </c>
      <c r="B38" s="221" t="str">
        <f>CONCATENATE('Class Info.'!B39," ",'Class Info.'!C39)</f>
        <v xml:space="preserve"> </v>
      </c>
      <c r="C38" s="220" t="str">
        <f>'Class Info.'!E39</f>
        <v>-</v>
      </c>
      <c r="D38" s="185" t="s">
        <v>10</v>
      </c>
      <c r="E38" s="187" t="s">
        <v>10</v>
      </c>
      <c r="F38" s="185" t="s">
        <v>10</v>
      </c>
      <c r="G38" s="187" t="s">
        <v>10</v>
      </c>
      <c r="H38" s="185" t="s">
        <v>10</v>
      </c>
      <c r="I38" s="187" t="s">
        <v>10</v>
      </c>
      <c r="J38" s="185" t="s">
        <v>10</v>
      </c>
      <c r="K38" s="187" t="s">
        <v>10</v>
      </c>
      <c r="L38" s="152" t="str">
        <f t="shared" si="0"/>
        <v>-</v>
      </c>
      <c r="M38" s="75" t="str">
        <f t="shared" si="1"/>
        <v>-</v>
      </c>
      <c r="N38" s="147" t="str">
        <f t="shared" si="10"/>
        <v>-</v>
      </c>
      <c r="O38" s="144" t="str">
        <f t="shared" si="2"/>
        <v>-</v>
      </c>
      <c r="P38" s="144" t="str">
        <f t="shared" si="3"/>
        <v>-</v>
      </c>
      <c r="Q38" s="144" t="str">
        <f t="shared" si="4"/>
        <v>-</v>
      </c>
      <c r="R38" s="144" t="str">
        <f t="shared" si="5"/>
        <v>-</v>
      </c>
      <c r="S38" s="144" t="str">
        <f t="shared" si="6"/>
        <v>-</v>
      </c>
      <c r="T38" s="144" t="str">
        <f t="shared" si="7"/>
        <v>-</v>
      </c>
      <c r="U38" s="144" t="str">
        <f t="shared" si="8"/>
        <v>-</v>
      </c>
      <c r="V38" s="144" t="str">
        <f t="shared" si="9"/>
        <v>-</v>
      </c>
    </row>
    <row r="39" spans="1:22" ht="16.5" customHeight="1" x14ac:dyDescent="0.25">
      <c r="A39" s="16">
        <v>31</v>
      </c>
      <c r="B39" s="220" t="str">
        <f>CONCATENATE('Class Info.'!B40," ",'Class Info.'!C40)</f>
        <v xml:space="preserve"> </v>
      </c>
      <c r="C39" s="220" t="str">
        <f>'Class Info.'!E40</f>
        <v>-</v>
      </c>
      <c r="D39" s="185" t="s">
        <v>10</v>
      </c>
      <c r="E39" s="187" t="s">
        <v>10</v>
      </c>
      <c r="F39" s="185" t="s">
        <v>10</v>
      </c>
      <c r="G39" s="187" t="s">
        <v>10</v>
      </c>
      <c r="H39" s="185" t="s">
        <v>10</v>
      </c>
      <c r="I39" s="187" t="s">
        <v>10</v>
      </c>
      <c r="J39" s="185" t="s">
        <v>10</v>
      </c>
      <c r="K39" s="187" t="s">
        <v>10</v>
      </c>
      <c r="L39" s="152" t="str">
        <f t="shared" si="0"/>
        <v>-</v>
      </c>
      <c r="M39" s="75" t="str">
        <f t="shared" si="1"/>
        <v>-</v>
      </c>
      <c r="N39" s="147" t="str">
        <f t="shared" si="10"/>
        <v>-</v>
      </c>
      <c r="O39" s="144" t="str">
        <f t="shared" si="2"/>
        <v>-</v>
      </c>
      <c r="P39" s="144" t="str">
        <f t="shared" si="3"/>
        <v>-</v>
      </c>
      <c r="Q39" s="144" t="str">
        <f t="shared" si="4"/>
        <v>-</v>
      </c>
      <c r="R39" s="144" t="str">
        <f t="shared" si="5"/>
        <v>-</v>
      </c>
      <c r="S39" s="144" t="str">
        <f t="shared" si="6"/>
        <v>-</v>
      </c>
      <c r="T39" s="144" t="str">
        <f t="shared" si="7"/>
        <v>-</v>
      </c>
      <c r="U39" s="144" t="str">
        <f t="shared" si="8"/>
        <v>-</v>
      </c>
      <c r="V39" s="144" t="str">
        <f t="shared" si="9"/>
        <v>-</v>
      </c>
    </row>
    <row r="40" spans="1:22" ht="16.5" customHeight="1" x14ac:dyDescent="0.25">
      <c r="A40" s="16">
        <v>32</v>
      </c>
      <c r="B40" s="221" t="str">
        <f>CONCATENATE('Class Info.'!B41," ",'Class Info.'!C41)</f>
        <v xml:space="preserve"> </v>
      </c>
      <c r="C40" s="220" t="str">
        <f>'Class Info.'!E41</f>
        <v>-</v>
      </c>
      <c r="D40" s="185" t="s">
        <v>10</v>
      </c>
      <c r="E40" s="187" t="s">
        <v>10</v>
      </c>
      <c r="F40" s="185" t="s">
        <v>10</v>
      </c>
      <c r="G40" s="187" t="s">
        <v>10</v>
      </c>
      <c r="H40" s="185" t="s">
        <v>10</v>
      </c>
      <c r="I40" s="187" t="s">
        <v>10</v>
      </c>
      <c r="J40" s="185" t="s">
        <v>10</v>
      </c>
      <c r="K40" s="187" t="s">
        <v>10</v>
      </c>
      <c r="L40" s="152" t="str">
        <f t="shared" si="0"/>
        <v>-</v>
      </c>
      <c r="M40" s="75" t="str">
        <f t="shared" si="1"/>
        <v>-</v>
      </c>
      <c r="N40" s="147" t="str">
        <f t="shared" si="10"/>
        <v>-</v>
      </c>
      <c r="O40" s="144" t="str">
        <f t="shared" si="2"/>
        <v>-</v>
      </c>
      <c r="P40" s="144" t="str">
        <f t="shared" si="3"/>
        <v>-</v>
      </c>
      <c r="Q40" s="144" t="str">
        <f t="shared" si="4"/>
        <v>-</v>
      </c>
      <c r="R40" s="144" t="str">
        <f t="shared" si="5"/>
        <v>-</v>
      </c>
      <c r="S40" s="144" t="str">
        <f t="shared" si="6"/>
        <v>-</v>
      </c>
      <c r="T40" s="144" t="str">
        <f t="shared" si="7"/>
        <v>-</v>
      </c>
      <c r="U40" s="144" t="str">
        <f t="shared" si="8"/>
        <v>-</v>
      </c>
      <c r="V40" s="144" t="str">
        <f t="shared" si="9"/>
        <v>-</v>
      </c>
    </row>
    <row r="41" spans="1:22" ht="16.5" customHeight="1" x14ac:dyDescent="0.25">
      <c r="A41" s="16">
        <v>33</v>
      </c>
      <c r="B41" s="221" t="str">
        <f>CONCATENATE('Class Info.'!B42," ",'Class Info.'!C42)</f>
        <v xml:space="preserve"> </v>
      </c>
      <c r="C41" s="220" t="str">
        <f>'Class Info.'!E42</f>
        <v>-</v>
      </c>
      <c r="D41" s="185" t="s">
        <v>10</v>
      </c>
      <c r="E41" s="187" t="s">
        <v>10</v>
      </c>
      <c r="F41" s="185" t="s">
        <v>10</v>
      </c>
      <c r="G41" s="187" t="s">
        <v>10</v>
      </c>
      <c r="H41" s="185" t="s">
        <v>10</v>
      </c>
      <c r="I41" s="187" t="s">
        <v>10</v>
      </c>
      <c r="J41" s="185" t="s">
        <v>10</v>
      </c>
      <c r="K41" s="187" t="s">
        <v>10</v>
      </c>
      <c r="L41" s="152" t="str">
        <f t="shared" si="0"/>
        <v>-</v>
      </c>
      <c r="M41" s="75" t="str">
        <f t="shared" si="1"/>
        <v>-</v>
      </c>
      <c r="N41" s="147" t="str">
        <f>IFERROR(((IF((MAX(D41:K41)/N$6)=0,"-",IF(MAX(D41:K41)&gt;=N$6,"Yes","No")))),"-")</f>
        <v>-</v>
      </c>
      <c r="O41" s="144" t="str">
        <f t="shared" si="2"/>
        <v>-</v>
      </c>
      <c r="P41" s="144" t="str">
        <f t="shared" si="3"/>
        <v>-</v>
      </c>
      <c r="Q41" s="144" t="str">
        <f t="shared" si="4"/>
        <v>-</v>
      </c>
      <c r="R41" s="144" t="str">
        <f t="shared" si="5"/>
        <v>-</v>
      </c>
      <c r="S41" s="144" t="str">
        <f t="shared" si="6"/>
        <v>-</v>
      </c>
      <c r="T41" s="144" t="str">
        <f t="shared" si="7"/>
        <v>-</v>
      </c>
      <c r="U41" s="144" t="str">
        <f t="shared" si="8"/>
        <v>-</v>
      </c>
      <c r="V41" s="144" t="str">
        <f t="shared" si="9"/>
        <v>-</v>
      </c>
    </row>
    <row r="42" spans="1:22" ht="16.5" customHeight="1" x14ac:dyDescent="0.25">
      <c r="A42" s="16">
        <v>34</v>
      </c>
      <c r="B42" s="220" t="str">
        <f>CONCATENATE('Class Info.'!B43," ",'Class Info.'!C43)</f>
        <v xml:space="preserve"> </v>
      </c>
      <c r="C42" s="220" t="str">
        <f>'Class Info.'!E43</f>
        <v>-</v>
      </c>
      <c r="D42" s="185" t="s">
        <v>10</v>
      </c>
      <c r="E42" s="187" t="s">
        <v>10</v>
      </c>
      <c r="F42" s="185" t="s">
        <v>10</v>
      </c>
      <c r="G42" s="187" t="s">
        <v>10</v>
      </c>
      <c r="H42" s="185" t="s">
        <v>10</v>
      </c>
      <c r="I42" s="187" t="s">
        <v>10</v>
      </c>
      <c r="J42" s="185" t="s">
        <v>10</v>
      </c>
      <c r="K42" s="187" t="s">
        <v>10</v>
      </c>
      <c r="L42" s="152" t="str">
        <f t="shared" si="0"/>
        <v>-</v>
      </c>
      <c r="M42" s="75" t="str">
        <f t="shared" si="1"/>
        <v>-</v>
      </c>
      <c r="N42" s="147" t="str">
        <f t="shared" si="10"/>
        <v>-</v>
      </c>
      <c r="O42" s="144" t="str">
        <f t="shared" si="2"/>
        <v>-</v>
      </c>
      <c r="P42" s="144" t="str">
        <f t="shared" si="3"/>
        <v>-</v>
      </c>
      <c r="Q42" s="144" t="str">
        <f t="shared" si="4"/>
        <v>-</v>
      </c>
      <c r="R42" s="144" t="str">
        <f t="shared" si="5"/>
        <v>-</v>
      </c>
      <c r="S42" s="144" t="str">
        <f t="shared" si="6"/>
        <v>-</v>
      </c>
      <c r="T42" s="144" t="str">
        <f t="shared" si="7"/>
        <v>-</v>
      </c>
      <c r="U42" s="144" t="str">
        <f t="shared" si="8"/>
        <v>-</v>
      </c>
      <c r="V42" s="144" t="str">
        <f t="shared" si="9"/>
        <v>-</v>
      </c>
    </row>
    <row r="43" spans="1:22" ht="16.5" customHeight="1" x14ac:dyDescent="0.25">
      <c r="A43" s="88">
        <v>35</v>
      </c>
      <c r="B43" s="221" t="str">
        <f>CONCATENATE('Class Info.'!B44," ",'Class Info.'!C44)</f>
        <v xml:space="preserve"> </v>
      </c>
      <c r="C43" s="220" t="str">
        <f>'Class Info.'!E44</f>
        <v>-</v>
      </c>
      <c r="D43" s="185" t="s">
        <v>10</v>
      </c>
      <c r="E43" s="187" t="s">
        <v>10</v>
      </c>
      <c r="F43" s="185" t="s">
        <v>10</v>
      </c>
      <c r="G43" s="187" t="s">
        <v>10</v>
      </c>
      <c r="H43" s="185" t="s">
        <v>10</v>
      </c>
      <c r="I43" s="187" t="s">
        <v>10</v>
      </c>
      <c r="J43" s="185" t="s">
        <v>10</v>
      </c>
      <c r="K43" s="187" t="s">
        <v>10</v>
      </c>
      <c r="L43" s="152" t="str">
        <f t="shared" si="0"/>
        <v>-</v>
      </c>
      <c r="M43" s="75" t="str">
        <f t="shared" si="1"/>
        <v>-</v>
      </c>
      <c r="N43" s="147" t="str">
        <f t="shared" si="10"/>
        <v>-</v>
      </c>
      <c r="O43" s="144" t="str">
        <f t="shared" si="2"/>
        <v>-</v>
      </c>
      <c r="P43" s="144" t="str">
        <f t="shared" si="3"/>
        <v>-</v>
      </c>
      <c r="Q43" s="144" t="str">
        <f t="shared" si="4"/>
        <v>-</v>
      </c>
      <c r="R43" s="144" t="str">
        <f t="shared" si="5"/>
        <v>-</v>
      </c>
      <c r="S43" s="144" t="str">
        <f t="shared" si="6"/>
        <v>-</v>
      </c>
      <c r="T43" s="144" t="str">
        <f t="shared" si="7"/>
        <v>-</v>
      </c>
      <c r="U43" s="144" t="str">
        <f t="shared" si="8"/>
        <v>-</v>
      </c>
      <c r="V43" s="144" t="str">
        <f t="shared" si="9"/>
        <v>-</v>
      </c>
    </row>
    <row r="44" spans="1:22" ht="18.75" customHeight="1" x14ac:dyDescent="0.25">
      <c r="A44" s="317" t="s">
        <v>93</v>
      </c>
      <c r="B44" s="317"/>
      <c r="C44" s="195"/>
      <c r="D44" s="72" t="str">
        <f t="shared" ref="D44:J44" si="11">IFERROR(AVERAGE(D9:D43),"-")</f>
        <v>-</v>
      </c>
      <c r="E44" s="72" t="str">
        <f t="shared" si="11"/>
        <v>-</v>
      </c>
      <c r="F44" s="72" t="str">
        <f t="shared" si="11"/>
        <v>-</v>
      </c>
      <c r="G44" s="72" t="str">
        <f t="shared" si="11"/>
        <v>-</v>
      </c>
      <c r="H44" s="72" t="str">
        <f t="shared" si="11"/>
        <v>-</v>
      </c>
      <c r="I44" s="72" t="str">
        <f t="shared" si="11"/>
        <v>-</v>
      </c>
      <c r="J44" s="72" t="str">
        <f t="shared" si="11"/>
        <v>-</v>
      </c>
      <c r="K44" s="72" t="str">
        <f>IFERROR(AVERAGE(K9:K43),"-")</f>
        <v>-</v>
      </c>
      <c r="L44" s="148" t="str">
        <f t="shared" si="0"/>
        <v>-</v>
      </c>
      <c r="M44" s="145" t="str">
        <f t="shared" si="1"/>
        <v>-</v>
      </c>
      <c r="N44" s="148" t="str">
        <f>IFERROR((COUNTIF(N9:N43,"Yes")/(COUNTIF(N9:N43,"Yes")+COUNTIF(N9:N43,"No"))),"-")</f>
        <v>-</v>
      </c>
      <c r="O44" s="98"/>
      <c r="P44" s="98"/>
      <c r="Q44" s="98"/>
      <c r="R44" s="98"/>
      <c r="S44" s="98"/>
      <c r="T44" s="98"/>
      <c r="U44" s="98"/>
      <c r="V44" s="98"/>
    </row>
    <row r="45" spans="1:22" s="1" customFormat="1" ht="18.75" customHeight="1" x14ac:dyDescent="0.25">
      <c r="A45" s="316" t="s">
        <v>91</v>
      </c>
      <c r="B45" s="316"/>
      <c r="C45" s="194"/>
      <c r="D45" s="146" t="str">
        <f t="shared" ref="D45:K45" si="12">IFERROR((D44/$M$6),"-")</f>
        <v>-</v>
      </c>
      <c r="E45" s="146" t="str">
        <f t="shared" si="12"/>
        <v>-</v>
      </c>
      <c r="F45" s="146" t="str">
        <f t="shared" si="12"/>
        <v>-</v>
      </c>
      <c r="G45" s="146" t="str">
        <f t="shared" si="12"/>
        <v>-</v>
      </c>
      <c r="H45" s="146" t="str">
        <f t="shared" si="12"/>
        <v>-</v>
      </c>
      <c r="I45" s="146" t="str">
        <f t="shared" si="12"/>
        <v>-</v>
      </c>
      <c r="J45" s="146" t="str">
        <f t="shared" si="12"/>
        <v>-</v>
      </c>
      <c r="K45" s="146" t="str">
        <f t="shared" si="12"/>
        <v>-</v>
      </c>
      <c r="L45" s="318"/>
      <c r="M45" s="319"/>
      <c r="N45" s="319"/>
    </row>
    <row r="46" spans="1:22" s="1" customFormat="1" ht="18.75" customHeight="1" x14ac:dyDescent="0.25">
      <c r="A46" s="317" t="s">
        <v>94</v>
      </c>
      <c r="B46" s="317"/>
      <c r="C46" s="195"/>
      <c r="D46" s="106" t="s">
        <v>10</v>
      </c>
      <c r="E46" s="75" t="str">
        <f t="shared" ref="E46:K46" si="13">IFERROR(((E44-D44)/D44),"-")</f>
        <v>-</v>
      </c>
      <c r="F46" s="75" t="str">
        <f t="shared" si="13"/>
        <v>-</v>
      </c>
      <c r="G46" s="75" t="str">
        <f t="shared" si="13"/>
        <v>-</v>
      </c>
      <c r="H46" s="75" t="str">
        <f t="shared" si="13"/>
        <v>-</v>
      </c>
      <c r="I46" s="75" t="str">
        <f t="shared" si="13"/>
        <v>-</v>
      </c>
      <c r="J46" s="75" t="str">
        <f t="shared" si="13"/>
        <v>-</v>
      </c>
      <c r="K46" s="75" t="str">
        <f t="shared" si="13"/>
        <v>-</v>
      </c>
      <c r="L46" s="320"/>
      <c r="M46" s="321"/>
      <c r="N46" s="321"/>
    </row>
    <row r="47" spans="1:22" s="1" customFormat="1" ht="18.75" customHeight="1" x14ac:dyDescent="0.25">
      <c r="A47" s="316" t="s">
        <v>92</v>
      </c>
      <c r="B47" s="316"/>
      <c r="C47" s="194"/>
      <c r="D47" s="146" t="str">
        <f>IFERROR((COUNTIF(O9:O43,"Yes")/(COUNTIF(O9:O43,"Yes")+COUNTIF(O9:O43,"No"))),"-")</f>
        <v>-</v>
      </c>
      <c r="E47" s="146" t="str">
        <f t="shared" ref="E47:K47" si="14">IFERROR((COUNTIF(P9:P43,"Yes")/(COUNTIF(P9:P43,"Yes")+COUNTIF(P9:P43,"No"))),"-")</f>
        <v>-</v>
      </c>
      <c r="F47" s="146" t="str">
        <f t="shared" si="14"/>
        <v>-</v>
      </c>
      <c r="G47" s="146" t="str">
        <f t="shared" si="14"/>
        <v>-</v>
      </c>
      <c r="H47" s="146" t="str">
        <f t="shared" si="14"/>
        <v>-</v>
      </c>
      <c r="I47" s="146" t="str">
        <f t="shared" si="14"/>
        <v>-</v>
      </c>
      <c r="J47" s="146" t="str">
        <f t="shared" si="14"/>
        <v>-</v>
      </c>
      <c r="K47" s="146" t="str">
        <f t="shared" si="14"/>
        <v>-</v>
      </c>
      <c r="L47" s="320"/>
      <c r="M47" s="321"/>
      <c r="N47" s="321"/>
    </row>
  </sheetData>
  <sheetProtection algorithmName="SHA-512" hashValue="6jmv0wH/rbLEFJVloxR77iyr3dQm+mc2K70ced7fgJCaaoH/hpBSB2gFdQUJ6hS2h3VcWRSmIB2Jy23rJjC8bQ==" saltValue="RLiUN7CKhi89309P0rQqtw==" spinCount="100000" sheet="1" objects="1" scenarios="1"/>
  <sortState ref="B9:N43">
    <sortCondition ref="B9:B43"/>
  </sortState>
  <mergeCells count="15">
    <mergeCell ref="A8:B8"/>
    <mergeCell ref="A45:B45"/>
    <mergeCell ref="L45:N47"/>
    <mergeCell ref="A46:B46"/>
    <mergeCell ref="A47:B47"/>
    <mergeCell ref="A44:B44"/>
    <mergeCell ref="B2:N2"/>
    <mergeCell ref="B3:N3"/>
    <mergeCell ref="A5:B5"/>
    <mergeCell ref="D5:F5"/>
    <mergeCell ref="A6:B6"/>
    <mergeCell ref="D6:F6"/>
    <mergeCell ref="J5:K6"/>
    <mergeCell ref="G6:H6"/>
    <mergeCell ref="G5:H5"/>
  </mergeCells>
  <dataValidations count="2">
    <dataValidation allowBlank="1" showErrorMessage="1" sqref="A8:A47 W8:Y44 D45:K47 L45 V7:V44 D8:U44 A7:E7 J5 J7:K7 Z7:XFD44 A5:D6 G5:G7"/>
    <dataValidation allowBlank="1" showErrorMessage="1" promptTitle="Don't Change This Cell." prompt="If you wish to change a student name, enter it into the &quot;70&quot; spreadsheet and hit the &quot;reset&quot; button." sqref="B9:C43"/>
  </dataValidations>
  <pageMargins left="0.3" right="0.3" top="0.3" bottom="0.3"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H46"/>
  <sheetViews>
    <sheetView workbookViewId="0">
      <pane xSplit="2" ySplit="10" topLeftCell="C11" activePane="bottomRight" state="frozen"/>
      <selection pane="topRight" activeCell="C1" sqref="C1"/>
      <selection pane="bottomLeft" activeCell="A11" sqref="A11"/>
      <selection pane="bottomRight" activeCell="C11" sqref="C11"/>
    </sheetView>
  </sheetViews>
  <sheetFormatPr defaultRowHeight="15" x14ac:dyDescent="0.25"/>
  <cols>
    <col min="2" max="2" width="16.42578125" bestFit="1" customWidth="1"/>
    <col min="3" max="3" width="8.5703125" bestFit="1" customWidth="1"/>
    <col min="4" max="6" width="6.7109375" customWidth="1"/>
    <col min="7" max="7" width="0.5703125" customWidth="1"/>
    <col min="8" max="10" width="6.7109375" customWidth="1"/>
    <col min="11" max="11" width="0.5703125" customWidth="1"/>
    <col min="12" max="14" width="6.7109375" customWidth="1"/>
    <col min="15" max="15" width="0.5703125" customWidth="1"/>
    <col min="16" max="18" width="6.7109375" customWidth="1"/>
    <col min="19" max="19" width="0.5703125" customWidth="1"/>
    <col min="20" max="22" width="6.7109375" customWidth="1"/>
    <col min="23" max="23" width="0.5703125" customWidth="1"/>
    <col min="24" max="26" width="6.7109375" customWidth="1"/>
    <col min="27" max="27" width="0.7109375" customWidth="1"/>
    <col min="31" max="31" width="0.7109375" customWidth="1"/>
  </cols>
  <sheetData>
    <row r="2" spans="1:34" ht="20.25" x14ac:dyDescent="0.3">
      <c r="B2" s="272" t="s">
        <v>156</v>
      </c>
      <c r="C2" s="272"/>
      <c r="D2" s="272"/>
      <c r="E2" s="272"/>
      <c r="F2" s="272"/>
      <c r="G2" s="272"/>
      <c r="H2" s="272"/>
      <c r="I2" s="272"/>
      <c r="J2" s="272"/>
      <c r="K2" s="272"/>
      <c r="L2" s="272"/>
      <c r="M2" s="272"/>
      <c r="N2" s="272"/>
      <c r="O2" s="272"/>
      <c r="P2" s="272"/>
    </row>
    <row r="3" spans="1:34" ht="15.75" x14ac:dyDescent="0.25">
      <c r="B3" s="273" t="s">
        <v>157</v>
      </c>
      <c r="C3" s="273"/>
      <c r="D3" s="273"/>
      <c r="E3" s="273"/>
      <c r="F3" s="273"/>
      <c r="G3" s="273"/>
      <c r="H3" s="273"/>
      <c r="I3" s="273"/>
      <c r="J3" s="273"/>
      <c r="K3" s="273"/>
      <c r="L3" s="273"/>
      <c r="M3" s="273"/>
      <c r="N3" s="273"/>
      <c r="O3" s="273"/>
      <c r="P3" s="273"/>
    </row>
    <row r="4" spans="1:34" ht="20.45" customHeight="1" x14ac:dyDescent="0.25">
      <c r="B4" s="223"/>
      <c r="C4" s="223"/>
      <c r="D4" s="223"/>
      <c r="E4" s="223"/>
      <c r="F4" s="223"/>
      <c r="G4" s="223"/>
      <c r="H4" s="223"/>
      <c r="I4" s="223"/>
    </row>
    <row r="5" spans="1:34" x14ac:dyDescent="0.25">
      <c r="A5" s="271" t="s">
        <v>25</v>
      </c>
      <c r="B5" s="271"/>
      <c r="C5" s="274" t="s">
        <v>27</v>
      </c>
      <c r="D5" s="275"/>
      <c r="E5" s="276"/>
      <c r="F5" s="222" t="s">
        <v>26</v>
      </c>
      <c r="H5" s="327" t="s">
        <v>158</v>
      </c>
      <c r="I5" s="328"/>
      <c r="J5" s="328"/>
      <c r="L5" s="329" t="s">
        <v>159</v>
      </c>
      <c r="M5" s="330"/>
      <c r="N5" s="330"/>
    </row>
    <row r="6" spans="1:34" x14ac:dyDescent="0.25">
      <c r="A6" s="271"/>
      <c r="B6" s="274"/>
      <c r="C6" s="224"/>
      <c r="D6" s="227"/>
      <c r="E6" s="225"/>
      <c r="F6" s="225"/>
      <c r="H6" s="155" t="s">
        <v>0</v>
      </c>
      <c r="I6" s="155" t="s">
        <v>8</v>
      </c>
      <c r="J6" s="155" t="s">
        <v>95</v>
      </c>
      <c r="L6" s="155" t="s">
        <v>0</v>
      </c>
      <c r="M6" s="155" t="s">
        <v>175</v>
      </c>
      <c r="N6" s="155" t="s">
        <v>95</v>
      </c>
    </row>
    <row r="7" spans="1:34" x14ac:dyDescent="0.25">
      <c r="A7" s="289" t="str">
        <f>'Class Info.'!A7:B7</f>
        <v>??</v>
      </c>
      <c r="B7" s="289"/>
      <c r="C7" s="335" t="str">
        <f>'Class Info.'!E7</f>
        <v>??</v>
      </c>
      <c r="D7" s="336"/>
      <c r="E7" s="337"/>
      <c r="F7" s="226" t="str">
        <f>'Class Info.'!H7</f>
        <v>?</v>
      </c>
      <c r="H7" s="156" t="s">
        <v>10</v>
      </c>
      <c r="I7" s="156" t="s">
        <v>10</v>
      </c>
      <c r="J7" s="156" t="s">
        <v>10</v>
      </c>
      <c r="L7" s="156" t="s">
        <v>10</v>
      </c>
      <c r="M7" s="156" t="s">
        <v>10</v>
      </c>
      <c r="N7" s="156" t="s">
        <v>10</v>
      </c>
    </row>
    <row r="9" spans="1:34" ht="15" customHeight="1" x14ac:dyDescent="0.25">
      <c r="A9" s="228"/>
      <c r="B9" s="228"/>
      <c r="C9" s="228"/>
      <c r="D9" s="341" t="s">
        <v>160</v>
      </c>
      <c r="E9" s="342"/>
      <c r="F9" s="342"/>
      <c r="G9" s="342"/>
      <c r="H9" s="342"/>
      <c r="I9" s="342"/>
      <c r="J9" s="343"/>
      <c r="K9" s="240"/>
      <c r="L9" s="338" t="s">
        <v>161</v>
      </c>
      <c r="M9" s="339"/>
      <c r="N9" s="340"/>
      <c r="O9" s="229"/>
      <c r="P9" s="338" t="s">
        <v>188</v>
      </c>
      <c r="Q9" s="339"/>
      <c r="R9" s="340"/>
      <c r="S9" s="229"/>
      <c r="T9" s="331" t="s">
        <v>162</v>
      </c>
      <c r="U9" s="331"/>
      <c r="V9" s="331"/>
      <c r="W9" s="229"/>
      <c r="X9" s="331" t="s">
        <v>163</v>
      </c>
      <c r="Y9" s="331"/>
      <c r="Z9" s="331"/>
      <c r="AA9" s="229"/>
      <c r="AB9" s="331" t="s">
        <v>164</v>
      </c>
      <c r="AC9" s="331"/>
      <c r="AD9" s="331"/>
      <c r="AE9" s="229"/>
      <c r="AF9" s="331" t="s">
        <v>165</v>
      </c>
      <c r="AG9" s="331"/>
      <c r="AH9" s="331"/>
    </row>
    <row r="10" spans="1:34" ht="15.75" thickBot="1" x14ac:dyDescent="0.3">
      <c r="A10" s="309" t="s">
        <v>2</v>
      </c>
      <c r="B10" s="310"/>
      <c r="C10" s="84" t="s">
        <v>119</v>
      </c>
      <c r="D10" s="150" t="s">
        <v>114</v>
      </c>
      <c r="E10" s="150" t="s">
        <v>115</v>
      </c>
      <c r="F10" s="150" t="s">
        <v>116</v>
      </c>
      <c r="G10" s="243"/>
      <c r="H10" s="166" t="s">
        <v>85</v>
      </c>
      <c r="I10" s="150" t="s">
        <v>78</v>
      </c>
      <c r="J10" s="166" t="s">
        <v>95</v>
      </c>
      <c r="K10" s="241"/>
      <c r="L10" s="157" t="s">
        <v>114</v>
      </c>
      <c r="M10" s="157" t="s">
        <v>115</v>
      </c>
      <c r="N10" s="157" t="s">
        <v>116</v>
      </c>
      <c r="O10" s="230"/>
      <c r="P10" s="166" t="s">
        <v>85</v>
      </c>
      <c r="Q10" s="150" t="s">
        <v>78</v>
      </c>
      <c r="R10" s="166" t="s">
        <v>95</v>
      </c>
      <c r="S10" s="241"/>
      <c r="T10" s="157" t="s">
        <v>114</v>
      </c>
      <c r="U10" s="157" t="s">
        <v>115</v>
      </c>
      <c r="V10" s="157" t="s">
        <v>116</v>
      </c>
      <c r="W10" s="230"/>
      <c r="X10" s="157" t="s">
        <v>114</v>
      </c>
      <c r="Y10" s="157" t="s">
        <v>115</v>
      </c>
      <c r="Z10" s="157" t="s">
        <v>116</v>
      </c>
      <c r="AA10" s="230"/>
      <c r="AB10" s="157" t="s">
        <v>114</v>
      </c>
      <c r="AC10" s="157" t="s">
        <v>115</v>
      </c>
      <c r="AD10" s="157" t="s">
        <v>116</v>
      </c>
      <c r="AE10" s="230"/>
      <c r="AF10" s="157" t="s">
        <v>114</v>
      </c>
      <c r="AG10" s="157" t="s">
        <v>115</v>
      </c>
      <c r="AH10" s="157" t="s">
        <v>116</v>
      </c>
    </row>
    <row r="11" spans="1:34" ht="15.75" thickTop="1" x14ac:dyDescent="0.25">
      <c r="A11" s="85">
        <v>1</v>
      </c>
      <c r="B11" s="220" t="str">
        <f>CONCATENATE('Class Info.'!B10," ",'Class Info.'!C10)</f>
        <v xml:space="preserve"> </v>
      </c>
      <c r="C11" s="220" t="str">
        <f>'Class Info.'!E10</f>
        <v>-</v>
      </c>
      <c r="D11" s="83" t="s">
        <v>10</v>
      </c>
      <c r="E11" s="82" t="s">
        <v>10</v>
      </c>
      <c r="F11" s="83" t="s">
        <v>10</v>
      </c>
      <c r="G11" s="238"/>
      <c r="H11" s="152" t="str">
        <f>IFERROR((IF((MAX(D11:F11)/I$7)=0,"-",MAX(D11:F11)/I$7)),"-")</f>
        <v>-</v>
      </c>
      <c r="I11" s="158" t="str">
        <f>IFERROR((IF((MAX(D11:F11)-D11)/D11=0,"-",MAX(D11:F11)-D11)/D11),"-")</f>
        <v>-</v>
      </c>
      <c r="J11" s="147" t="str">
        <f>IFERROR(((IF((MAX(D11:F11)/J$7)=0,"-",IF(MAX(D11:F11)&gt;=J$7,"Yes","No")))),"-")</f>
        <v>-</v>
      </c>
      <c r="K11" s="242"/>
      <c r="L11" s="83" t="s">
        <v>10</v>
      </c>
      <c r="M11" s="149" t="s">
        <v>10</v>
      </c>
      <c r="N11" s="83" t="s">
        <v>10</v>
      </c>
      <c r="O11" s="229"/>
      <c r="P11" s="152" t="str">
        <f>IFERROR((IF((MAX(L11:N11)/M$7)=0,"-",MAX(L11:N11)/M$7)),"-")</f>
        <v>-</v>
      </c>
      <c r="Q11" s="158" t="str">
        <f>IFERROR((IF((MAX(L11:N11)-L11)/L11=0,"-",MAX(L11:N11)-L11)/L11),"-")</f>
        <v>-</v>
      </c>
      <c r="R11" s="147" t="str">
        <f>IFERROR(((IF((MAX(L11:N11)/N$7)=0,"-",IF(MAX(L11:N11)&gt;=N$7,"Yes","No")))),"-")</f>
        <v>-</v>
      </c>
      <c r="S11" s="242"/>
      <c r="T11" s="83"/>
      <c r="U11" s="149"/>
      <c r="V11" s="83"/>
      <c r="W11" s="229"/>
      <c r="X11" s="83"/>
      <c r="Y11" s="149"/>
      <c r="Z11" s="83"/>
      <c r="AA11" s="229"/>
      <c r="AB11" s="83"/>
      <c r="AC11" s="149"/>
      <c r="AD11" s="83"/>
      <c r="AE11" s="229"/>
      <c r="AF11" s="83"/>
      <c r="AG11" s="149"/>
      <c r="AH11" s="83"/>
    </row>
    <row r="12" spans="1:34" x14ac:dyDescent="0.25">
      <c r="A12" s="16">
        <v>2</v>
      </c>
      <c r="B12" s="220" t="str">
        <f>CONCATENATE('Class Info.'!B11," ",'Class Info.'!C11)</f>
        <v xml:space="preserve"> </v>
      </c>
      <c r="C12" s="220" t="str">
        <f>'Class Info.'!E11</f>
        <v>-</v>
      </c>
      <c r="D12" s="83" t="s">
        <v>10</v>
      </c>
      <c r="E12" s="82" t="s">
        <v>10</v>
      </c>
      <c r="F12" s="83" t="s">
        <v>10</v>
      </c>
      <c r="G12" s="238"/>
      <c r="H12" s="152" t="str">
        <f t="shared" ref="H12:H45" si="0">IFERROR((IF((MAX(D12:F12)/I$7)=0,"-",MAX(D12:F12)/I$7)),"-")</f>
        <v>-</v>
      </c>
      <c r="I12" s="158" t="str">
        <f t="shared" ref="I12:I45" si="1">IFERROR((IF((MAX(D12:F12)-D12)/D12=0,"-",MAX(D12:F12)-D12)/D12),"-")</f>
        <v>-</v>
      </c>
      <c r="J12" s="147" t="str">
        <f t="shared" ref="J12:J45" si="2">IFERROR(((IF((MAX(D12:F12)/J$7)=0,"-",IF(MAX(D12:F12)&gt;=J$7,"Yes","No")))),"-")</f>
        <v>-</v>
      </c>
      <c r="K12" s="242"/>
      <c r="L12" s="83" t="s">
        <v>10</v>
      </c>
      <c r="M12" s="82" t="s">
        <v>10</v>
      </c>
      <c r="N12" s="83" t="s">
        <v>10</v>
      </c>
      <c r="O12" s="229"/>
      <c r="P12" s="152" t="str">
        <f>IFERROR((IF((MAX(L12:N12)/M$7)=0,"-",MAX(L12:N12)/M$7)),"-")</f>
        <v>-</v>
      </c>
      <c r="Q12" s="158" t="str">
        <f>IFERROR((IF((MAX(L12:N12)-L12)/L12=0,"-",MAX(L12:N12)-L12)/L12),"-")</f>
        <v>-</v>
      </c>
      <c r="R12" s="147" t="str">
        <f t="shared" ref="R12:R45" si="3">IFERROR(((IF((MAX(L12:N12)/N$7)=0,"-",IF(MAX(L12:N12)&gt;=N$7,"Yes","No")))),"-")</f>
        <v>-</v>
      </c>
      <c r="S12" s="242"/>
      <c r="T12" s="83"/>
      <c r="U12" s="82"/>
      <c r="V12" s="83"/>
      <c r="W12" s="229"/>
      <c r="X12" s="83"/>
      <c r="Y12" s="82"/>
      <c r="Z12" s="83"/>
      <c r="AA12" s="229"/>
      <c r="AB12" s="83"/>
      <c r="AC12" s="82"/>
      <c r="AD12" s="83"/>
      <c r="AE12" s="229"/>
      <c r="AF12" s="83"/>
      <c r="AG12" s="82"/>
      <c r="AH12" s="83"/>
    </row>
    <row r="13" spans="1:34" x14ac:dyDescent="0.25">
      <c r="A13" s="16">
        <v>3</v>
      </c>
      <c r="B13" s="220" t="str">
        <f>CONCATENATE('Class Info.'!B12," ",'Class Info.'!C12)</f>
        <v xml:space="preserve"> </v>
      </c>
      <c r="C13" s="220" t="str">
        <f>'Class Info.'!E12</f>
        <v>-</v>
      </c>
      <c r="D13" s="83" t="s">
        <v>10</v>
      </c>
      <c r="E13" s="82" t="s">
        <v>10</v>
      </c>
      <c r="F13" s="83" t="s">
        <v>10</v>
      </c>
      <c r="G13" s="238"/>
      <c r="H13" s="152" t="str">
        <f t="shared" si="0"/>
        <v>-</v>
      </c>
      <c r="I13" s="158" t="str">
        <f t="shared" si="1"/>
        <v>-</v>
      </c>
      <c r="J13" s="147" t="str">
        <f t="shared" si="2"/>
        <v>-</v>
      </c>
      <c r="K13" s="242"/>
      <c r="L13" s="83" t="s">
        <v>10</v>
      </c>
      <c r="M13" s="82" t="s">
        <v>10</v>
      </c>
      <c r="N13" s="83" t="s">
        <v>10</v>
      </c>
      <c r="O13" s="229"/>
      <c r="P13" s="152" t="str">
        <f t="shared" ref="P13:P45" si="4">IFERROR((IF((MAX(L13:N13)/M$7)=0,"-",MAX(L13:N13)/M$7)),"-")</f>
        <v>-</v>
      </c>
      <c r="Q13" s="158" t="str">
        <f t="shared" ref="Q13:Q45" si="5">IFERROR((IF((MAX(L13:N13)-L13)/L13=0,"-",MAX(L13:N13)-L13)/L13),"-")</f>
        <v>-</v>
      </c>
      <c r="R13" s="147" t="str">
        <f t="shared" si="3"/>
        <v>-</v>
      </c>
      <c r="S13" s="242"/>
      <c r="T13" s="83"/>
      <c r="U13" s="82"/>
      <c r="V13" s="83"/>
      <c r="W13" s="229"/>
      <c r="X13" s="83"/>
      <c r="Y13" s="82"/>
      <c r="Z13" s="83"/>
      <c r="AA13" s="229"/>
      <c r="AB13" s="83"/>
      <c r="AC13" s="82"/>
      <c r="AD13" s="83"/>
      <c r="AE13" s="229"/>
      <c r="AF13" s="83"/>
      <c r="AG13" s="82"/>
      <c r="AH13" s="83"/>
    </row>
    <row r="14" spans="1:34" x14ac:dyDescent="0.25">
      <c r="A14" s="16">
        <v>4</v>
      </c>
      <c r="B14" s="220" t="str">
        <f>CONCATENATE('Class Info.'!B13," ",'Class Info.'!C13)</f>
        <v xml:space="preserve"> </v>
      </c>
      <c r="C14" s="220" t="str">
        <f>'Class Info.'!E13</f>
        <v>-</v>
      </c>
      <c r="D14" s="83" t="s">
        <v>10</v>
      </c>
      <c r="E14" s="82" t="s">
        <v>10</v>
      </c>
      <c r="F14" s="83" t="s">
        <v>10</v>
      </c>
      <c r="G14" s="238"/>
      <c r="H14" s="152" t="str">
        <f t="shared" si="0"/>
        <v>-</v>
      </c>
      <c r="I14" s="158" t="str">
        <f t="shared" si="1"/>
        <v>-</v>
      </c>
      <c r="J14" s="147" t="str">
        <f t="shared" si="2"/>
        <v>-</v>
      </c>
      <c r="K14" s="242"/>
      <c r="L14" s="83" t="s">
        <v>10</v>
      </c>
      <c r="M14" s="82" t="s">
        <v>10</v>
      </c>
      <c r="N14" s="83" t="s">
        <v>10</v>
      </c>
      <c r="O14" s="229"/>
      <c r="P14" s="152" t="str">
        <f t="shared" si="4"/>
        <v>-</v>
      </c>
      <c r="Q14" s="158" t="str">
        <f t="shared" si="5"/>
        <v>-</v>
      </c>
      <c r="R14" s="147" t="str">
        <f t="shared" si="3"/>
        <v>-</v>
      </c>
      <c r="S14" s="242"/>
      <c r="T14" s="83"/>
      <c r="U14" s="82"/>
      <c r="V14" s="83"/>
      <c r="W14" s="229"/>
      <c r="X14" s="83"/>
      <c r="Y14" s="82"/>
      <c r="Z14" s="83"/>
      <c r="AA14" s="229"/>
      <c r="AB14" s="83"/>
      <c r="AC14" s="82"/>
      <c r="AD14" s="83"/>
      <c r="AE14" s="229"/>
      <c r="AF14" s="83"/>
      <c r="AG14" s="82"/>
      <c r="AH14" s="83"/>
    </row>
    <row r="15" spans="1:34" x14ac:dyDescent="0.25">
      <c r="A15" s="16">
        <v>5</v>
      </c>
      <c r="B15" s="220" t="str">
        <f>CONCATENATE('Class Info.'!B14," ",'Class Info.'!C14)</f>
        <v xml:space="preserve"> </v>
      </c>
      <c r="C15" s="220" t="str">
        <f>'Class Info.'!E14</f>
        <v>-</v>
      </c>
      <c r="D15" s="83" t="s">
        <v>10</v>
      </c>
      <c r="E15" s="82" t="s">
        <v>10</v>
      </c>
      <c r="F15" s="83" t="s">
        <v>10</v>
      </c>
      <c r="G15" s="238"/>
      <c r="H15" s="152" t="str">
        <f t="shared" si="0"/>
        <v>-</v>
      </c>
      <c r="I15" s="158" t="str">
        <f t="shared" si="1"/>
        <v>-</v>
      </c>
      <c r="J15" s="147" t="str">
        <f t="shared" si="2"/>
        <v>-</v>
      </c>
      <c r="K15" s="242"/>
      <c r="L15" s="83" t="s">
        <v>10</v>
      </c>
      <c r="M15" s="82" t="s">
        <v>10</v>
      </c>
      <c r="N15" s="83" t="s">
        <v>10</v>
      </c>
      <c r="O15" s="229"/>
      <c r="P15" s="152" t="str">
        <f t="shared" si="4"/>
        <v>-</v>
      </c>
      <c r="Q15" s="158" t="str">
        <f t="shared" si="5"/>
        <v>-</v>
      </c>
      <c r="R15" s="147" t="str">
        <f t="shared" si="3"/>
        <v>-</v>
      </c>
      <c r="S15" s="242"/>
      <c r="T15" s="83"/>
      <c r="U15" s="82"/>
      <c r="V15" s="83"/>
      <c r="W15" s="229"/>
      <c r="X15" s="83"/>
      <c r="Y15" s="82"/>
      <c r="Z15" s="83"/>
      <c r="AA15" s="229"/>
      <c r="AB15" s="83"/>
      <c r="AC15" s="82"/>
      <c r="AD15" s="83"/>
      <c r="AE15" s="229"/>
      <c r="AF15" s="83"/>
      <c r="AG15" s="82"/>
      <c r="AH15" s="83"/>
    </row>
    <row r="16" spans="1:34" x14ac:dyDescent="0.25">
      <c r="A16" s="16">
        <v>6</v>
      </c>
      <c r="B16" s="220" t="str">
        <f>CONCATENATE('Class Info.'!B15," ",'Class Info.'!C15)</f>
        <v xml:space="preserve"> </v>
      </c>
      <c r="C16" s="220" t="str">
        <f>'Class Info.'!E15</f>
        <v>-</v>
      </c>
      <c r="D16" s="83" t="s">
        <v>10</v>
      </c>
      <c r="E16" s="82" t="s">
        <v>10</v>
      </c>
      <c r="F16" s="83" t="s">
        <v>10</v>
      </c>
      <c r="G16" s="238"/>
      <c r="H16" s="152" t="str">
        <f t="shared" si="0"/>
        <v>-</v>
      </c>
      <c r="I16" s="158" t="str">
        <f t="shared" si="1"/>
        <v>-</v>
      </c>
      <c r="J16" s="147" t="str">
        <f t="shared" si="2"/>
        <v>-</v>
      </c>
      <c r="K16" s="242"/>
      <c r="L16" s="83" t="s">
        <v>10</v>
      </c>
      <c r="M16" s="82" t="s">
        <v>10</v>
      </c>
      <c r="N16" s="83" t="s">
        <v>10</v>
      </c>
      <c r="O16" s="229"/>
      <c r="P16" s="152" t="str">
        <f t="shared" si="4"/>
        <v>-</v>
      </c>
      <c r="Q16" s="158" t="str">
        <f t="shared" si="5"/>
        <v>-</v>
      </c>
      <c r="R16" s="147" t="str">
        <f t="shared" si="3"/>
        <v>-</v>
      </c>
      <c r="S16" s="242"/>
      <c r="T16" s="83"/>
      <c r="U16" s="82"/>
      <c r="V16" s="83"/>
      <c r="W16" s="229"/>
      <c r="X16" s="83"/>
      <c r="Y16" s="82"/>
      <c r="Z16" s="83"/>
      <c r="AA16" s="229"/>
      <c r="AB16" s="83"/>
      <c r="AC16" s="82"/>
      <c r="AD16" s="83"/>
      <c r="AE16" s="229"/>
      <c r="AF16" s="83"/>
      <c r="AG16" s="82"/>
      <c r="AH16" s="83"/>
    </row>
    <row r="17" spans="1:34" x14ac:dyDescent="0.25">
      <c r="A17" s="16">
        <v>7</v>
      </c>
      <c r="B17" s="220" t="str">
        <f>CONCATENATE('Class Info.'!B16," ",'Class Info.'!C16)</f>
        <v xml:space="preserve"> </v>
      </c>
      <c r="C17" s="220" t="str">
        <f>'Class Info.'!E16</f>
        <v>-</v>
      </c>
      <c r="D17" s="83" t="s">
        <v>10</v>
      </c>
      <c r="E17" s="82" t="s">
        <v>10</v>
      </c>
      <c r="F17" s="83" t="s">
        <v>10</v>
      </c>
      <c r="G17" s="238"/>
      <c r="H17" s="152" t="str">
        <f t="shared" si="0"/>
        <v>-</v>
      </c>
      <c r="I17" s="158" t="str">
        <f t="shared" si="1"/>
        <v>-</v>
      </c>
      <c r="J17" s="147" t="str">
        <f t="shared" si="2"/>
        <v>-</v>
      </c>
      <c r="K17" s="242"/>
      <c r="L17" s="83" t="s">
        <v>10</v>
      </c>
      <c r="M17" s="82" t="s">
        <v>10</v>
      </c>
      <c r="N17" s="83" t="s">
        <v>10</v>
      </c>
      <c r="O17" s="229"/>
      <c r="P17" s="152" t="str">
        <f t="shared" si="4"/>
        <v>-</v>
      </c>
      <c r="Q17" s="158" t="str">
        <f t="shared" si="5"/>
        <v>-</v>
      </c>
      <c r="R17" s="147" t="str">
        <f t="shared" si="3"/>
        <v>-</v>
      </c>
      <c r="S17" s="242"/>
      <c r="T17" s="83"/>
      <c r="U17" s="82"/>
      <c r="V17" s="83"/>
      <c r="W17" s="229"/>
      <c r="X17" s="83"/>
      <c r="Y17" s="82"/>
      <c r="Z17" s="83"/>
      <c r="AA17" s="229"/>
      <c r="AB17" s="83"/>
      <c r="AC17" s="82"/>
      <c r="AD17" s="83"/>
      <c r="AE17" s="229"/>
      <c r="AF17" s="83"/>
      <c r="AG17" s="82"/>
      <c r="AH17" s="83"/>
    </row>
    <row r="18" spans="1:34" x14ac:dyDescent="0.25">
      <c r="A18" s="16">
        <v>8</v>
      </c>
      <c r="B18" s="220" t="str">
        <f>CONCATENATE('Class Info.'!B17," ",'Class Info.'!C17)</f>
        <v xml:space="preserve"> </v>
      </c>
      <c r="C18" s="220" t="str">
        <f>'Class Info.'!E17</f>
        <v>-</v>
      </c>
      <c r="D18" s="83" t="s">
        <v>10</v>
      </c>
      <c r="E18" s="82" t="s">
        <v>10</v>
      </c>
      <c r="F18" s="83" t="s">
        <v>10</v>
      </c>
      <c r="G18" s="238"/>
      <c r="H18" s="152" t="str">
        <f t="shared" si="0"/>
        <v>-</v>
      </c>
      <c r="I18" s="158" t="str">
        <f t="shared" si="1"/>
        <v>-</v>
      </c>
      <c r="J18" s="147" t="str">
        <f t="shared" si="2"/>
        <v>-</v>
      </c>
      <c r="K18" s="242"/>
      <c r="L18" s="83" t="s">
        <v>10</v>
      </c>
      <c r="M18" s="82" t="s">
        <v>10</v>
      </c>
      <c r="N18" s="83" t="s">
        <v>10</v>
      </c>
      <c r="O18" s="229"/>
      <c r="P18" s="152" t="str">
        <f t="shared" si="4"/>
        <v>-</v>
      </c>
      <c r="Q18" s="158" t="str">
        <f t="shared" si="5"/>
        <v>-</v>
      </c>
      <c r="R18" s="147" t="str">
        <f t="shared" si="3"/>
        <v>-</v>
      </c>
      <c r="S18" s="242"/>
      <c r="T18" s="83"/>
      <c r="U18" s="82"/>
      <c r="V18" s="83"/>
      <c r="W18" s="229"/>
      <c r="X18" s="83"/>
      <c r="Y18" s="82"/>
      <c r="Z18" s="83"/>
      <c r="AA18" s="229"/>
      <c r="AB18" s="83"/>
      <c r="AC18" s="82"/>
      <c r="AD18" s="83"/>
      <c r="AE18" s="229"/>
      <c r="AF18" s="83"/>
      <c r="AG18" s="82"/>
      <c r="AH18" s="83"/>
    </row>
    <row r="19" spans="1:34" x14ac:dyDescent="0.25">
      <c r="A19" s="16">
        <v>9</v>
      </c>
      <c r="B19" s="220" t="str">
        <f>CONCATENATE('Class Info.'!B18," ",'Class Info.'!C18)</f>
        <v xml:space="preserve"> </v>
      </c>
      <c r="C19" s="220" t="str">
        <f>'Class Info.'!E18</f>
        <v>-</v>
      </c>
      <c r="D19" s="83" t="s">
        <v>10</v>
      </c>
      <c r="E19" s="82" t="s">
        <v>10</v>
      </c>
      <c r="F19" s="83" t="s">
        <v>10</v>
      </c>
      <c r="G19" s="238"/>
      <c r="H19" s="152" t="str">
        <f t="shared" si="0"/>
        <v>-</v>
      </c>
      <c r="I19" s="158" t="str">
        <f t="shared" si="1"/>
        <v>-</v>
      </c>
      <c r="J19" s="147" t="str">
        <f t="shared" si="2"/>
        <v>-</v>
      </c>
      <c r="K19" s="242"/>
      <c r="L19" s="83" t="s">
        <v>10</v>
      </c>
      <c r="M19" s="82" t="s">
        <v>10</v>
      </c>
      <c r="N19" s="83" t="s">
        <v>10</v>
      </c>
      <c r="O19" s="229"/>
      <c r="P19" s="152" t="str">
        <f t="shared" si="4"/>
        <v>-</v>
      </c>
      <c r="Q19" s="158" t="str">
        <f t="shared" si="5"/>
        <v>-</v>
      </c>
      <c r="R19" s="147" t="str">
        <f t="shared" si="3"/>
        <v>-</v>
      </c>
      <c r="S19" s="242"/>
      <c r="T19" s="83"/>
      <c r="U19" s="82"/>
      <c r="V19" s="83"/>
      <c r="W19" s="229"/>
      <c r="X19" s="83"/>
      <c r="Y19" s="82"/>
      <c r="Z19" s="83"/>
      <c r="AA19" s="229"/>
      <c r="AB19" s="83"/>
      <c r="AC19" s="82"/>
      <c r="AD19" s="83"/>
      <c r="AE19" s="229"/>
      <c r="AF19" s="83"/>
      <c r="AG19" s="82"/>
      <c r="AH19" s="83"/>
    </row>
    <row r="20" spans="1:34" x14ac:dyDescent="0.25">
      <c r="A20" s="16">
        <v>10</v>
      </c>
      <c r="B20" s="220" t="str">
        <f>CONCATENATE('Class Info.'!B19," ",'Class Info.'!C19)</f>
        <v xml:space="preserve"> </v>
      </c>
      <c r="C20" s="220" t="str">
        <f>'Class Info.'!E19</f>
        <v>-</v>
      </c>
      <c r="D20" s="83" t="s">
        <v>10</v>
      </c>
      <c r="E20" s="82" t="s">
        <v>10</v>
      </c>
      <c r="F20" s="83" t="s">
        <v>10</v>
      </c>
      <c r="G20" s="238"/>
      <c r="H20" s="152" t="str">
        <f t="shared" si="0"/>
        <v>-</v>
      </c>
      <c r="I20" s="158" t="str">
        <f t="shared" si="1"/>
        <v>-</v>
      </c>
      <c r="J20" s="147" t="str">
        <f t="shared" si="2"/>
        <v>-</v>
      </c>
      <c r="K20" s="242"/>
      <c r="L20" s="83" t="s">
        <v>10</v>
      </c>
      <c r="M20" s="82" t="s">
        <v>10</v>
      </c>
      <c r="N20" s="83" t="s">
        <v>10</v>
      </c>
      <c r="O20" s="229"/>
      <c r="P20" s="152" t="str">
        <f t="shared" si="4"/>
        <v>-</v>
      </c>
      <c r="Q20" s="158" t="str">
        <f t="shared" si="5"/>
        <v>-</v>
      </c>
      <c r="R20" s="147" t="str">
        <f t="shared" si="3"/>
        <v>-</v>
      </c>
      <c r="S20" s="242"/>
      <c r="T20" s="83"/>
      <c r="U20" s="82"/>
      <c r="V20" s="83"/>
      <c r="W20" s="229"/>
      <c r="X20" s="83"/>
      <c r="Y20" s="82"/>
      <c r="Z20" s="83"/>
      <c r="AA20" s="229"/>
      <c r="AB20" s="83"/>
      <c r="AC20" s="82"/>
      <c r="AD20" s="83"/>
      <c r="AE20" s="229"/>
      <c r="AF20" s="83"/>
      <c r="AG20" s="82"/>
      <c r="AH20" s="83"/>
    </row>
    <row r="21" spans="1:34" x14ac:dyDescent="0.25">
      <c r="A21" s="16">
        <v>11</v>
      </c>
      <c r="B21" s="220" t="str">
        <f>CONCATENATE('Class Info.'!B20," ",'Class Info.'!C20)</f>
        <v xml:space="preserve"> </v>
      </c>
      <c r="C21" s="220" t="str">
        <f>'Class Info.'!E20</f>
        <v>-</v>
      </c>
      <c r="D21" s="83" t="s">
        <v>10</v>
      </c>
      <c r="E21" s="82" t="s">
        <v>10</v>
      </c>
      <c r="F21" s="83" t="s">
        <v>10</v>
      </c>
      <c r="G21" s="238"/>
      <c r="H21" s="152" t="str">
        <f t="shared" si="0"/>
        <v>-</v>
      </c>
      <c r="I21" s="158" t="str">
        <f t="shared" si="1"/>
        <v>-</v>
      </c>
      <c r="J21" s="147" t="str">
        <f t="shared" si="2"/>
        <v>-</v>
      </c>
      <c r="K21" s="242"/>
      <c r="L21" s="83" t="s">
        <v>10</v>
      </c>
      <c r="M21" s="82" t="s">
        <v>10</v>
      </c>
      <c r="N21" s="83" t="s">
        <v>10</v>
      </c>
      <c r="O21" s="229"/>
      <c r="P21" s="152" t="str">
        <f t="shared" si="4"/>
        <v>-</v>
      </c>
      <c r="Q21" s="158" t="str">
        <f t="shared" si="5"/>
        <v>-</v>
      </c>
      <c r="R21" s="147" t="str">
        <f t="shared" si="3"/>
        <v>-</v>
      </c>
      <c r="S21" s="242"/>
      <c r="T21" s="83"/>
      <c r="U21" s="82"/>
      <c r="V21" s="83"/>
      <c r="W21" s="229"/>
      <c r="X21" s="83"/>
      <c r="Y21" s="82"/>
      <c r="Z21" s="83"/>
      <c r="AA21" s="229"/>
      <c r="AB21" s="83"/>
      <c r="AC21" s="82"/>
      <c r="AD21" s="83"/>
      <c r="AE21" s="229"/>
      <c r="AF21" s="83"/>
      <c r="AG21" s="82"/>
      <c r="AH21" s="83"/>
    </row>
    <row r="22" spans="1:34" x14ac:dyDescent="0.25">
      <c r="A22" s="16">
        <v>12</v>
      </c>
      <c r="B22" s="220" t="str">
        <f>CONCATENATE('Class Info.'!B21," ",'Class Info.'!C21)</f>
        <v xml:space="preserve"> </v>
      </c>
      <c r="C22" s="220" t="str">
        <f>'Class Info.'!E21</f>
        <v>-</v>
      </c>
      <c r="D22" s="83" t="s">
        <v>10</v>
      </c>
      <c r="E22" s="82" t="s">
        <v>10</v>
      </c>
      <c r="F22" s="83" t="s">
        <v>10</v>
      </c>
      <c r="G22" s="238"/>
      <c r="H22" s="152" t="str">
        <f t="shared" si="0"/>
        <v>-</v>
      </c>
      <c r="I22" s="158" t="str">
        <f t="shared" si="1"/>
        <v>-</v>
      </c>
      <c r="J22" s="147" t="str">
        <f t="shared" si="2"/>
        <v>-</v>
      </c>
      <c r="K22" s="242"/>
      <c r="L22" s="83" t="s">
        <v>10</v>
      </c>
      <c r="M22" s="82" t="s">
        <v>10</v>
      </c>
      <c r="N22" s="83" t="s">
        <v>10</v>
      </c>
      <c r="O22" s="229"/>
      <c r="P22" s="152" t="str">
        <f t="shared" si="4"/>
        <v>-</v>
      </c>
      <c r="Q22" s="158" t="str">
        <f t="shared" si="5"/>
        <v>-</v>
      </c>
      <c r="R22" s="147" t="str">
        <f t="shared" si="3"/>
        <v>-</v>
      </c>
      <c r="S22" s="242"/>
      <c r="T22" s="83"/>
      <c r="U22" s="82"/>
      <c r="V22" s="83"/>
      <c r="W22" s="229"/>
      <c r="X22" s="83"/>
      <c r="Y22" s="82"/>
      <c r="Z22" s="83"/>
      <c r="AA22" s="229"/>
      <c r="AB22" s="83"/>
      <c r="AC22" s="82"/>
      <c r="AD22" s="83"/>
      <c r="AE22" s="229"/>
      <c r="AF22" s="83"/>
      <c r="AG22" s="82"/>
      <c r="AH22" s="83"/>
    </row>
    <row r="23" spans="1:34" x14ac:dyDescent="0.25">
      <c r="A23" s="16">
        <v>13</v>
      </c>
      <c r="B23" s="220" t="str">
        <f>CONCATENATE('Class Info.'!B22," ",'Class Info.'!C22)</f>
        <v xml:space="preserve"> </v>
      </c>
      <c r="C23" s="220" t="str">
        <f>'Class Info.'!E22</f>
        <v>-</v>
      </c>
      <c r="D23" s="83" t="s">
        <v>10</v>
      </c>
      <c r="E23" s="82" t="s">
        <v>10</v>
      </c>
      <c r="F23" s="83" t="s">
        <v>10</v>
      </c>
      <c r="G23" s="238"/>
      <c r="H23" s="152" t="str">
        <f t="shared" si="0"/>
        <v>-</v>
      </c>
      <c r="I23" s="158" t="str">
        <f t="shared" si="1"/>
        <v>-</v>
      </c>
      <c r="J23" s="147" t="str">
        <f t="shared" si="2"/>
        <v>-</v>
      </c>
      <c r="K23" s="242"/>
      <c r="L23" s="83" t="s">
        <v>10</v>
      </c>
      <c r="M23" s="82" t="s">
        <v>10</v>
      </c>
      <c r="N23" s="83" t="s">
        <v>10</v>
      </c>
      <c r="O23" s="229"/>
      <c r="P23" s="152" t="str">
        <f t="shared" si="4"/>
        <v>-</v>
      </c>
      <c r="Q23" s="158" t="str">
        <f t="shared" si="5"/>
        <v>-</v>
      </c>
      <c r="R23" s="147" t="str">
        <f t="shared" si="3"/>
        <v>-</v>
      </c>
      <c r="S23" s="242"/>
      <c r="T23" s="83"/>
      <c r="U23" s="82"/>
      <c r="V23" s="83"/>
      <c r="W23" s="229"/>
      <c r="X23" s="83"/>
      <c r="Y23" s="82"/>
      <c r="Z23" s="83"/>
      <c r="AA23" s="229"/>
      <c r="AB23" s="83"/>
      <c r="AC23" s="82"/>
      <c r="AD23" s="83"/>
      <c r="AE23" s="229"/>
      <c r="AF23" s="83"/>
      <c r="AG23" s="82"/>
      <c r="AH23" s="83"/>
    </row>
    <row r="24" spans="1:34" x14ac:dyDescent="0.25">
      <c r="A24" s="16">
        <v>14</v>
      </c>
      <c r="B24" s="220" t="str">
        <f>CONCATENATE('Class Info.'!B23," ",'Class Info.'!C23)</f>
        <v xml:space="preserve"> </v>
      </c>
      <c r="C24" s="220" t="str">
        <f>'Class Info.'!E23</f>
        <v>-</v>
      </c>
      <c r="D24" s="83" t="s">
        <v>10</v>
      </c>
      <c r="E24" s="82" t="s">
        <v>10</v>
      </c>
      <c r="F24" s="83" t="s">
        <v>10</v>
      </c>
      <c r="G24" s="238"/>
      <c r="H24" s="152" t="str">
        <f t="shared" si="0"/>
        <v>-</v>
      </c>
      <c r="I24" s="158" t="str">
        <f t="shared" si="1"/>
        <v>-</v>
      </c>
      <c r="J24" s="147" t="str">
        <f t="shared" si="2"/>
        <v>-</v>
      </c>
      <c r="K24" s="242"/>
      <c r="L24" s="83" t="s">
        <v>10</v>
      </c>
      <c r="M24" s="82" t="s">
        <v>10</v>
      </c>
      <c r="N24" s="83" t="s">
        <v>10</v>
      </c>
      <c r="O24" s="229"/>
      <c r="P24" s="152" t="str">
        <f t="shared" si="4"/>
        <v>-</v>
      </c>
      <c r="Q24" s="158" t="str">
        <f t="shared" si="5"/>
        <v>-</v>
      </c>
      <c r="R24" s="147" t="str">
        <f t="shared" si="3"/>
        <v>-</v>
      </c>
      <c r="S24" s="242"/>
      <c r="T24" s="83"/>
      <c r="U24" s="82"/>
      <c r="V24" s="83"/>
      <c r="W24" s="229"/>
      <c r="X24" s="83"/>
      <c r="Y24" s="82"/>
      <c r="Z24" s="83"/>
      <c r="AA24" s="229"/>
      <c r="AB24" s="83"/>
      <c r="AC24" s="82"/>
      <c r="AD24" s="83"/>
      <c r="AE24" s="229"/>
      <c r="AF24" s="83"/>
      <c r="AG24" s="82"/>
      <c r="AH24" s="83"/>
    </row>
    <row r="25" spans="1:34" x14ac:dyDescent="0.25">
      <c r="A25" s="16">
        <v>15</v>
      </c>
      <c r="B25" s="220" t="str">
        <f>CONCATENATE('Class Info.'!B24," ",'Class Info.'!C24)</f>
        <v xml:space="preserve"> </v>
      </c>
      <c r="C25" s="220" t="str">
        <f>'Class Info.'!E24</f>
        <v>-</v>
      </c>
      <c r="D25" s="83" t="s">
        <v>10</v>
      </c>
      <c r="E25" s="82" t="s">
        <v>10</v>
      </c>
      <c r="F25" s="83" t="s">
        <v>10</v>
      </c>
      <c r="G25" s="238"/>
      <c r="H25" s="152" t="str">
        <f t="shared" si="0"/>
        <v>-</v>
      </c>
      <c r="I25" s="158" t="str">
        <f t="shared" si="1"/>
        <v>-</v>
      </c>
      <c r="J25" s="147" t="str">
        <f t="shared" si="2"/>
        <v>-</v>
      </c>
      <c r="K25" s="242"/>
      <c r="L25" s="83" t="s">
        <v>10</v>
      </c>
      <c r="M25" s="82" t="s">
        <v>10</v>
      </c>
      <c r="N25" s="83" t="s">
        <v>10</v>
      </c>
      <c r="O25" s="229"/>
      <c r="P25" s="152" t="str">
        <f t="shared" si="4"/>
        <v>-</v>
      </c>
      <c r="Q25" s="158" t="str">
        <f t="shared" si="5"/>
        <v>-</v>
      </c>
      <c r="R25" s="147" t="str">
        <f t="shared" si="3"/>
        <v>-</v>
      </c>
      <c r="S25" s="242"/>
      <c r="T25" s="83"/>
      <c r="U25" s="82"/>
      <c r="V25" s="83"/>
      <c r="W25" s="229"/>
      <c r="X25" s="83"/>
      <c r="Y25" s="82"/>
      <c r="Z25" s="83"/>
      <c r="AA25" s="229"/>
      <c r="AB25" s="83"/>
      <c r="AC25" s="82"/>
      <c r="AD25" s="83"/>
      <c r="AE25" s="229"/>
      <c r="AF25" s="83"/>
      <c r="AG25" s="82"/>
      <c r="AH25" s="83"/>
    </row>
    <row r="26" spans="1:34" x14ac:dyDescent="0.25">
      <c r="A26" s="16">
        <v>16</v>
      </c>
      <c r="B26" s="220" t="str">
        <f>CONCATENATE('Class Info.'!B25," ",'Class Info.'!C25)</f>
        <v xml:space="preserve"> </v>
      </c>
      <c r="C26" s="220" t="str">
        <f>'Class Info.'!E25</f>
        <v>-</v>
      </c>
      <c r="D26" s="83" t="s">
        <v>10</v>
      </c>
      <c r="E26" s="82" t="s">
        <v>10</v>
      </c>
      <c r="F26" s="83" t="s">
        <v>10</v>
      </c>
      <c r="G26" s="238"/>
      <c r="H26" s="152" t="str">
        <f t="shared" si="0"/>
        <v>-</v>
      </c>
      <c r="I26" s="158" t="str">
        <f t="shared" si="1"/>
        <v>-</v>
      </c>
      <c r="J26" s="147" t="str">
        <f t="shared" si="2"/>
        <v>-</v>
      </c>
      <c r="K26" s="242"/>
      <c r="L26" s="83" t="s">
        <v>10</v>
      </c>
      <c r="M26" s="82" t="s">
        <v>10</v>
      </c>
      <c r="N26" s="83" t="s">
        <v>10</v>
      </c>
      <c r="O26" s="229"/>
      <c r="P26" s="152" t="str">
        <f t="shared" si="4"/>
        <v>-</v>
      </c>
      <c r="Q26" s="158" t="str">
        <f t="shared" si="5"/>
        <v>-</v>
      </c>
      <c r="R26" s="147" t="str">
        <f t="shared" si="3"/>
        <v>-</v>
      </c>
      <c r="S26" s="242"/>
      <c r="T26" s="83"/>
      <c r="U26" s="82"/>
      <c r="V26" s="83"/>
      <c r="W26" s="229"/>
      <c r="X26" s="83"/>
      <c r="Y26" s="82"/>
      <c r="Z26" s="83"/>
      <c r="AA26" s="229"/>
      <c r="AB26" s="83"/>
      <c r="AC26" s="82"/>
      <c r="AD26" s="83"/>
      <c r="AE26" s="229"/>
      <c r="AF26" s="83"/>
      <c r="AG26" s="82"/>
      <c r="AH26" s="83"/>
    </row>
    <row r="27" spans="1:34" x14ac:dyDescent="0.25">
      <c r="A27" s="16">
        <v>17</v>
      </c>
      <c r="B27" s="220" t="str">
        <f>CONCATENATE('Class Info.'!B26," ",'Class Info.'!C26)</f>
        <v xml:space="preserve"> </v>
      </c>
      <c r="C27" s="220" t="str">
        <f>'Class Info.'!E26</f>
        <v>-</v>
      </c>
      <c r="D27" s="83" t="s">
        <v>10</v>
      </c>
      <c r="E27" s="82" t="s">
        <v>10</v>
      </c>
      <c r="F27" s="83" t="s">
        <v>10</v>
      </c>
      <c r="G27" s="238"/>
      <c r="H27" s="152" t="str">
        <f t="shared" si="0"/>
        <v>-</v>
      </c>
      <c r="I27" s="158" t="str">
        <f t="shared" si="1"/>
        <v>-</v>
      </c>
      <c r="J27" s="147" t="str">
        <f t="shared" si="2"/>
        <v>-</v>
      </c>
      <c r="K27" s="242"/>
      <c r="L27" s="83" t="s">
        <v>10</v>
      </c>
      <c r="M27" s="82" t="s">
        <v>10</v>
      </c>
      <c r="N27" s="83" t="s">
        <v>10</v>
      </c>
      <c r="O27" s="229"/>
      <c r="P27" s="152" t="str">
        <f t="shared" si="4"/>
        <v>-</v>
      </c>
      <c r="Q27" s="158" t="str">
        <f t="shared" si="5"/>
        <v>-</v>
      </c>
      <c r="R27" s="147" t="str">
        <f t="shared" si="3"/>
        <v>-</v>
      </c>
      <c r="S27" s="242"/>
      <c r="T27" s="83"/>
      <c r="U27" s="82"/>
      <c r="V27" s="83"/>
      <c r="W27" s="229"/>
      <c r="X27" s="83"/>
      <c r="Y27" s="82"/>
      <c r="Z27" s="83"/>
      <c r="AA27" s="229"/>
      <c r="AB27" s="83"/>
      <c r="AC27" s="82"/>
      <c r="AD27" s="83"/>
      <c r="AE27" s="229"/>
      <c r="AF27" s="83"/>
      <c r="AG27" s="82"/>
      <c r="AH27" s="83"/>
    </row>
    <row r="28" spans="1:34" x14ac:dyDescent="0.25">
      <c r="A28" s="16">
        <v>18</v>
      </c>
      <c r="B28" s="220" t="str">
        <f>CONCATENATE('Class Info.'!B27," ",'Class Info.'!C27)</f>
        <v xml:space="preserve"> </v>
      </c>
      <c r="C28" s="220" t="str">
        <f>'Class Info.'!E27</f>
        <v>-</v>
      </c>
      <c r="D28" s="83" t="s">
        <v>10</v>
      </c>
      <c r="E28" s="82" t="s">
        <v>10</v>
      </c>
      <c r="F28" s="83" t="s">
        <v>10</v>
      </c>
      <c r="G28" s="238"/>
      <c r="H28" s="152" t="str">
        <f t="shared" si="0"/>
        <v>-</v>
      </c>
      <c r="I28" s="158" t="str">
        <f t="shared" si="1"/>
        <v>-</v>
      </c>
      <c r="J28" s="147" t="str">
        <f t="shared" si="2"/>
        <v>-</v>
      </c>
      <c r="K28" s="242"/>
      <c r="L28" s="83" t="s">
        <v>10</v>
      </c>
      <c r="M28" s="82" t="s">
        <v>10</v>
      </c>
      <c r="N28" s="83" t="s">
        <v>10</v>
      </c>
      <c r="O28" s="229"/>
      <c r="P28" s="152" t="str">
        <f t="shared" si="4"/>
        <v>-</v>
      </c>
      <c r="Q28" s="158" t="str">
        <f t="shared" si="5"/>
        <v>-</v>
      </c>
      <c r="R28" s="147" t="str">
        <f t="shared" si="3"/>
        <v>-</v>
      </c>
      <c r="S28" s="242"/>
      <c r="T28" s="83"/>
      <c r="U28" s="82"/>
      <c r="V28" s="83"/>
      <c r="W28" s="229"/>
      <c r="X28" s="83"/>
      <c r="Y28" s="82"/>
      <c r="Z28" s="83"/>
      <c r="AA28" s="229"/>
      <c r="AB28" s="83"/>
      <c r="AC28" s="82"/>
      <c r="AD28" s="83"/>
      <c r="AE28" s="229"/>
      <c r="AF28" s="83"/>
      <c r="AG28" s="82"/>
      <c r="AH28" s="83"/>
    </row>
    <row r="29" spans="1:34" x14ac:dyDescent="0.25">
      <c r="A29" s="16">
        <v>19</v>
      </c>
      <c r="B29" s="220" t="str">
        <f>CONCATENATE('Class Info.'!B28," ",'Class Info.'!C28)</f>
        <v xml:space="preserve"> </v>
      </c>
      <c r="C29" s="220" t="str">
        <f>'Class Info.'!E28</f>
        <v>-</v>
      </c>
      <c r="D29" s="83" t="s">
        <v>10</v>
      </c>
      <c r="E29" s="82" t="s">
        <v>10</v>
      </c>
      <c r="F29" s="83" t="s">
        <v>10</v>
      </c>
      <c r="G29" s="238"/>
      <c r="H29" s="152" t="str">
        <f t="shared" si="0"/>
        <v>-</v>
      </c>
      <c r="I29" s="158" t="str">
        <f t="shared" si="1"/>
        <v>-</v>
      </c>
      <c r="J29" s="147" t="str">
        <f t="shared" si="2"/>
        <v>-</v>
      </c>
      <c r="K29" s="242"/>
      <c r="L29" s="83" t="s">
        <v>10</v>
      </c>
      <c r="M29" s="82" t="s">
        <v>10</v>
      </c>
      <c r="N29" s="83" t="s">
        <v>10</v>
      </c>
      <c r="O29" s="229"/>
      <c r="P29" s="152" t="str">
        <f t="shared" si="4"/>
        <v>-</v>
      </c>
      <c r="Q29" s="158" t="str">
        <f t="shared" si="5"/>
        <v>-</v>
      </c>
      <c r="R29" s="147" t="str">
        <f t="shared" si="3"/>
        <v>-</v>
      </c>
      <c r="S29" s="242"/>
      <c r="T29" s="83"/>
      <c r="U29" s="82"/>
      <c r="V29" s="83"/>
      <c r="W29" s="229"/>
      <c r="X29" s="83"/>
      <c r="Y29" s="82"/>
      <c r="Z29" s="83"/>
      <c r="AA29" s="229"/>
      <c r="AB29" s="83"/>
      <c r="AC29" s="82"/>
      <c r="AD29" s="83"/>
      <c r="AE29" s="229"/>
      <c r="AF29" s="83"/>
      <c r="AG29" s="82"/>
      <c r="AH29" s="83"/>
    </row>
    <row r="30" spans="1:34" x14ac:dyDescent="0.25">
      <c r="A30" s="16">
        <v>20</v>
      </c>
      <c r="B30" s="220" t="str">
        <f>CONCATENATE('Class Info.'!B29," ",'Class Info.'!C29)</f>
        <v xml:space="preserve"> </v>
      </c>
      <c r="C30" s="220" t="str">
        <f>'Class Info.'!E29</f>
        <v>-</v>
      </c>
      <c r="D30" s="83" t="s">
        <v>10</v>
      </c>
      <c r="E30" s="82" t="s">
        <v>10</v>
      </c>
      <c r="F30" s="83" t="s">
        <v>10</v>
      </c>
      <c r="G30" s="238"/>
      <c r="H30" s="152" t="str">
        <f t="shared" si="0"/>
        <v>-</v>
      </c>
      <c r="I30" s="158" t="str">
        <f t="shared" si="1"/>
        <v>-</v>
      </c>
      <c r="J30" s="147" t="str">
        <f t="shared" si="2"/>
        <v>-</v>
      </c>
      <c r="K30" s="242"/>
      <c r="L30" s="83" t="s">
        <v>10</v>
      </c>
      <c r="M30" s="82" t="s">
        <v>10</v>
      </c>
      <c r="N30" s="83" t="s">
        <v>10</v>
      </c>
      <c r="O30" s="229"/>
      <c r="P30" s="152" t="str">
        <f t="shared" si="4"/>
        <v>-</v>
      </c>
      <c r="Q30" s="158" t="str">
        <f t="shared" si="5"/>
        <v>-</v>
      </c>
      <c r="R30" s="147" t="str">
        <f t="shared" si="3"/>
        <v>-</v>
      </c>
      <c r="S30" s="242"/>
      <c r="T30" s="83"/>
      <c r="U30" s="82"/>
      <c r="V30" s="83"/>
      <c r="W30" s="229"/>
      <c r="X30" s="83"/>
      <c r="Y30" s="82"/>
      <c r="Z30" s="83"/>
      <c r="AA30" s="229"/>
      <c r="AB30" s="83"/>
      <c r="AC30" s="82"/>
      <c r="AD30" s="83"/>
      <c r="AE30" s="229"/>
      <c r="AF30" s="83"/>
      <c r="AG30" s="82"/>
      <c r="AH30" s="83"/>
    </row>
    <row r="31" spans="1:34" x14ac:dyDescent="0.25">
      <c r="A31" s="16">
        <v>21</v>
      </c>
      <c r="B31" s="220" t="str">
        <f>CONCATENATE('Class Info.'!B30," ",'Class Info.'!C30)</f>
        <v xml:space="preserve"> </v>
      </c>
      <c r="C31" s="220" t="str">
        <f>'Class Info.'!E30</f>
        <v>-</v>
      </c>
      <c r="D31" s="83" t="s">
        <v>10</v>
      </c>
      <c r="E31" s="82" t="s">
        <v>10</v>
      </c>
      <c r="F31" s="83" t="s">
        <v>10</v>
      </c>
      <c r="G31" s="238"/>
      <c r="H31" s="152" t="str">
        <f t="shared" si="0"/>
        <v>-</v>
      </c>
      <c r="I31" s="158" t="str">
        <f t="shared" si="1"/>
        <v>-</v>
      </c>
      <c r="J31" s="147" t="str">
        <f t="shared" si="2"/>
        <v>-</v>
      </c>
      <c r="K31" s="242"/>
      <c r="L31" s="83" t="s">
        <v>10</v>
      </c>
      <c r="M31" s="82" t="s">
        <v>10</v>
      </c>
      <c r="N31" s="83" t="s">
        <v>10</v>
      </c>
      <c r="O31" s="229"/>
      <c r="P31" s="152" t="str">
        <f t="shared" si="4"/>
        <v>-</v>
      </c>
      <c r="Q31" s="158" t="str">
        <f t="shared" si="5"/>
        <v>-</v>
      </c>
      <c r="R31" s="147" t="str">
        <f t="shared" si="3"/>
        <v>-</v>
      </c>
      <c r="S31" s="242"/>
      <c r="T31" s="83"/>
      <c r="U31" s="82"/>
      <c r="V31" s="83"/>
      <c r="W31" s="229"/>
      <c r="X31" s="83"/>
      <c r="Y31" s="82"/>
      <c r="Z31" s="83"/>
      <c r="AA31" s="229"/>
      <c r="AB31" s="83"/>
      <c r="AC31" s="82"/>
      <c r="AD31" s="83"/>
      <c r="AE31" s="229"/>
      <c r="AF31" s="83"/>
      <c r="AG31" s="82"/>
      <c r="AH31" s="83"/>
    </row>
    <row r="32" spans="1:34" x14ac:dyDescent="0.25">
      <c r="A32" s="16">
        <v>22</v>
      </c>
      <c r="B32" s="220" t="str">
        <f>CONCATENATE('Class Info.'!B31," ",'Class Info.'!C31)</f>
        <v xml:space="preserve"> </v>
      </c>
      <c r="C32" s="220" t="str">
        <f>'Class Info.'!E31</f>
        <v>-</v>
      </c>
      <c r="D32" s="83" t="s">
        <v>10</v>
      </c>
      <c r="E32" s="82" t="s">
        <v>10</v>
      </c>
      <c r="F32" s="83" t="s">
        <v>10</v>
      </c>
      <c r="G32" s="238"/>
      <c r="H32" s="152" t="str">
        <f t="shared" si="0"/>
        <v>-</v>
      </c>
      <c r="I32" s="158" t="str">
        <f t="shared" si="1"/>
        <v>-</v>
      </c>
      <c r="J32" s="147" t="str">
        <f t="shared" si="2"/>
        <v>-</v>
      </c>
      <c r="K32" s="242"/>
      <c r="L32" s="83" t="s">
        <v>10</v>
      </c>
      <c r="M32" s="82" t="s">
        <v>10</v>
      </c>
      <c r="N32" s="83" t="s">
        <v>10</v>
      </c>
      <c r="O32" s="229"/>
      <c r="P32" s="152" t="str">
        <f t="shared" si="4"/>
        <v>-</v>
      </c>
      <c r="Q32" s="158" t="str">
        <f t="shared" si="5"/>
        <v>-</v>
      </c>
      <c r="R32" s="147" t="str">
        <f t="shared" si="3"/>
        <v>-</v>
      </c>
      <c r="S32" s="242"/>
      <c r="T32" s="83"/>
      <c r="U32" s="82"/>
      <c r="V32" s="83"/>
      <c r="W32" s="229"/>
      <c r="X32" s="83"/>
      <c r="Y32" s="82"/>
      <c r="Z32" s="83"/>
      <c r="AA32" s="229"/>
      <c r="AB32" s="83"/>
      <c r="AC32" s="82"/>
      <c r="AD32" s="83"/>
      <c r="AE32" s="229"/>
      <c r="AF32" s="83"/>
      <c r="AG32" s="82"/>
      <c r="AH32" s="83"/>
    </row>
    <row r="33" spans="1:34" x14ac:dyDescent="0.25">
      <c r="A33" s="16">
        <v>23</v>
      </c>
      <c r="B33" s="220" t="str">
        <f>CONCATENATE('Class Info.'!B32," ",'Class Info.'!C32)</f>
        <v xml:space="preserve"> </v>
      </c>
      <c r="C33" s="220" t="str">
        <f>'Class Info.'!E32</f>
        <v>-</v>
      </c>
      <c r="D33" s="83" t="s">
        <v>10</v>
      </c>
      <c r="E33" s="82" t="s">
        <v>10</v>
      </c>
      <c r="F33" s="83" t="s">
        <v>10</v>
      </c>
      <c r="G33" s="238"/>
      <c r="H33" s="152" t="str">
        <f t="shared" si="0"/>
        <v>-</v>
      </c>
      <c r="I33" s="158" t="str">
        <f t="shared" si="1"/>
        <v>-</v>
      </c>
      <c r="J33" s="147" t="str">
        <f t="shared" si="2"/>
        <v>-</v>
      </c>
      <c r="K33" s="242"/>
      <c r="L33" s="83" t="s">
        <v>10</v>
      </c>
      <c r="M33" s="82" t="s">
        <v>10</v>
      </c>
      <c r="N33" s="83" t="s">
        <v>10</v>
      </c>
      <c r="O33" s="229"/>
      <c r="P33" s="152" t="str">
        <f t="shared" si="4"/>
        <v>-</v>
      </c>
      <c r="Q33" s="158" t="str">
        <f t="shared" si="5"/>
        <v>-</v>
      </c>
      <c r="R33" s="147" t="str">
        <f t="shared" si="3"/>
        <v>-</v>
      </c>
      <c r="S33" s="242"/>
      <c r="T33" s="83"/>
      <c r="U33" s="82"/>
      <c r="V33" s="83"/>
      <c r="W33" s="229"/>
      <c r="X33" s="83"/>
      <c r="Y33" s="82"/>
      <c r="Z33" s="83"/>
      <c r="AA33" s="229"/>
      <c r="AB33" s="83"/>
      <c r="AC33" s="82"/>
      <c r="AD33" s="83"/>
      <c r="AE33" s="229"/>
      <c r="AF33" s="83"/>
      <c r="AG33" s="82"/>
      <c r="AH33" s="83"/>
    </row>
    <row r="34" spans="1:34" x14ac:dyDescent="0.25">
      <c r="A34" s="16">
        <v>24</v>
      </c>
      <c r="B34" s="220" t="str">
        <f>CONCATENATE('Class Info.'!B33," ",'Class Info.'!C33)</f>
        <v xml:space="preserve"> </v>
      </c>
      <c r="C34" s="220" t="str">
        <f>'Class Info.'!E33</f>
        <v>-</v>
      </c>
      <c r="D34" s="83" t="s">
        <v>10</v>
      </c>
      <c r="E34" s="82" t="s">
        <v>10</v>
      </c>
      <c r="F34" s="83" t="s">
        <v>10</v>
      </c>
      <c r="G34" s="238"/>
      <c r="H34" s="152" t="str">
        <f t="shared" si="0"/>
        <v>-</v>
      </c>
      <c r="I34" s="158" t="str">
        <f t="shared" si="1"/>
        <v>-</v>
      </c>
      <c r="J34" s="147" t="str">
        <f t="shared" si="2"/>
        <v>-</v>
      </c>
      <c r="K34" s="242"/>
      <c r="L34" s="83" t="s">
        <v>10</v>
      </c>
      <c r="M34" s="82" t="s">
        <v>10</v>
      </c>
      <c r="N34" s="83" t="s">
        <v>10</v>
      </c>
      <c r="O34" s="229"/>
      <c r="P34" s="152" t="str">
        <f t="shared" si="4"/>
        <v>-</v>
      </c>
      <c r="Q34" s="158" t="str">
        <f t="shared" si="5"/>
        <v>-</v>
      </c>
      <c r="R34" s="147" t="str">
        <f t="shared" si="3"/>
        <v>-</v>
      </c>
      <c r="S34" s="242"/>
      <c r="T34" s="83"/>
      <c r="U34" s="82"/>
      <c r="V34" s="83"/>
      <c r="W34" s="229"/>
      <c r="X34" s="83"/>
      <c r="Y34" s="82"/>
      <c r="Z34" s="83"/>
      <c r="AA34" s="229"/>
      <c r="AB34" s="83"/>
      <c r="AC34" s="82"/>
      <c r="AD34" s="83"/>
      <c r="AE34" s="229"/>
      <c r="AF34" s="83"/>
      <c r="AG34" s="82"/>
      <c r="AH34" s="83"/>
    </row>
    <row r="35" spans="1:34" x14ac:dyDescent="0.25">
      <c r="A35" s="16">
        <v>25</v>
      </c>
      <c r="B35" s="220" t="str">
        <f>CONCATENATE('Class Info.'!B34," ",'Class Info.'!C34)</f>
        <v xml:space="preserve"> </v>
      </c>
      <c r="C35" s="220" t="str">
        <f>'Class Info.'!E34</f>
        <v>-</v>
      </c>
      <c r="D35" s="83" t="s">
        <v>10</v>
      </c>
      <c r="E35" s="82" t="s">
        <v>10</v>
      </c>
      <c r="F35" s="83" t="s">
        <v>10</v>
      </c>
      <c r="G35" s="238"/>
      <c r="H35" s="152" t="str">
        <f t="shared" si="0"/>
        <v>-</v>
      </c>
      <c r="I35" s="158" t="str">
        <f t="shared" si="1"/>
        <v>-</v>
      </c>
      <c r="J35" s="147" t="str">
        <f t="shared" si="2"/>
        <v>-</v>
      </c>
      <c r="K35" s="242"/>
      <c r="L35" s="83" t="s">
        <v>10</v>
      </c>
      <c r="M35" s="82" t="s">
        <v>10</v>
      </c>
      <c r="N35" s="83" t="s">
        <v>10</v>
      </c>
      <c r="O35" s="229"/>
      <c r="P35" s="152" t="str">
        <f t="shared" si="4"/>
        <v>-</v>
      </c>
      <c r="Q35" s="158" t="str">
        <f t="shared" si="5"/>
        <v>-</v>
      </c>
      <c r="R35" s="147" t="str">
        <f t="shared" si="3"/>
        <v>-</v>
      </c>
      <c r="S35" s="242"/>
      <c r="T35" s="83"/>
      <c r="U35" s="82"/>
      <c r="V35" s="83"/>
      <c r="W35" s="229"/>
      <c r="X35" s="83"/>
      <c r="Y35" s="82"/>
      <c r="Z35" s="83"/>
      <c r="AA35" s="229"/>
      <c r="AB35" s="83"/>
      <c r="AC35" s="82"/>
      <c r="AD35" s="83"/>
      <c r="AE35" s="229"/>
      <c r="AF35" s="83"/>
      <c r="AG35" s="82"/>
      <c r="AH35" s="83"/>
    </row>
    <row r="36" spans="1:34" x14ac:dyDescent="0.25">
      <c r="A36" s="16">
        <v>26</v>
      </c>
      <c r="B36" s="220" t="str">
        <f>CONCATENATE('Class Info.'!B35," ",'Class Info.'!C35)</f>
        <v xml:space="preserve"> </v>
      </c>
      <c r="C36" s="220" t="str">
        <f>'Class Info.'!E35</f>
        <v>-</v>
      </c>
      <c r="D36" s="83" t="s">
        <v>10</v>
      </c>
      <c r="E36" s="82" t="s">
        <v>10</v>
      </c>
      <c r="F36" s="83" t="s">
        <v>10</v>
      </c>
      <c r="G36" s="238"/>
      <c r="H36" s="152" t="str">
        <f t="shared" si="0"/>
        <v>-</v>
      </c>
      <c r="I36" s="158" t="str">
        <f t="shared" si="1"/>
        <v>-</v>
      </c>
      <c r="J36" s="147" t="str">
        <f t="shared" si="2"/>
        <v>-</v>
      </c>
      <c r="K36" s="242"/>
      <c r="L36" s="83" t="s">
        <v>10</v>
      </c>
      <c r="M36" s="82" t="s">
        <v>10</v>
      </c>
      <c r="N36" s="83" t="s">
        <v>10</v>
      </c>
      <c r="O36" s="229"/>
      <c r="P36" s="152" t="str">
        <f t="shared" si="4"/>
        <v>-</v>
      </c>
      <c r="Q36" s="158" t="str">
        <f t="shared" si="5"/>
        <v>-</v>
      </c>
      <c r="R36" s="147" t="str">
        <f t="shared" si="3"/>
        <v>-</v>
      </c>
      <c r="S36" s="242"/>
      <c r="T36" s="83"/>
      <c r="U36" s="82"/>
      <c r="V36" s="83"/>
      <c r="W36" s="229"/>
      <c r="X36" s="83"/>
      <c r="Y36" s="82"/>
      <c r="Z36" s="83"/>
      <c r="AA36" s="229"/>
      <c r="AB36" s="83"/>
      <c r="AC36" s="82"/>
      <c r="AD36" s="83"/>
      <c r="AE36" s="229"/>
      <c r="AF36" s="83"/>
      <c r="AG36" s="82"/>
      <c r="AH36" s="83"/>
    </row>
    <row r="37" spans="1:34" x14ac:dyDescent="0.25">
      <c r="A37" s="16">
        <v>27</v>
      </c>
      <c r="B37" s="220" t="str">
        <f>CONCATENATE('Class Info.'!B36," ",'Class Info.'!C36)</f>
        <v xml:space="preserve"> </v>
      </c>
      <c r="C37" s="220" t="str">
        <f>'Class Info.'!E36</f>
        <v>-</v>
      </c>
      <c r="D37" s="83" t="s">
        <v>10</v>
      </c>
      <c r="E37" s="82" t="s">
        <v>10</v>
      </c>
      <c r="F37" s="83" t="s">
        <v>10</v>
      </c>
      <c r="G37" s="238"/>
      <c r="H37" s="152" t="str">
        <f t="shared" si="0"/>
        <v>-</v>
      </c>
      <c r="I37" s="158" t="str">
        <f t="shared" si="1"/>
        <v>-</v>
      </c>
      <c r="J37" s="147" t="str">
        <f t="shared" si="2"/>
        <v>-</v>
      </c>
      <c r="K37" s="242"/>
      <c r="L37" s="83" t="s">
        <v>10</v>
      </c>
      <c r="M37" s="82" t="s">
        <v>10</v>
      </c>
      <c r="N37" s="83" t="s">
        <v>10</v>
      </c>
      <c r="O37" s="229"/>
      <c r="P37" s="152" t="str">
        <f t="shared" si="4"/>
        <v>-</v>
      </c>
      <c r="Q37" s="158" t="str">
        <f t="shared" si="5"/>
        <v>-</v>
      </c>
      <c r="R37" s="147" t="str">
        <f t="shared" si="3"/>
        <v>-</v>
      </c>
      <c r="S37" s="242"/>
      <c r="T37" s="83"/>
      <c r="U37" s="82"/>
      <c r="V37" s="83"/>
      <c r="W37" s="229"/>
      <c r="X37" s="83"/>
      <c r="Y37" s="82"/>
      <c r="Z37" s="83"/>
      <c r="AA37" s="229"/>
      <c r="AB37" s="83"/>
      <c r="AC37" s="82"/>
      <c r="AD37" s="83"/>
      <c r="AE37" s="229"/>
      <c r="AF37" s="83"/>
      <c r="AG37" s="82"/>
      <c r="AH37" s="83"/>
    </row>
    <row r="38" spans="1:34" x14ac:dyDescent="0.25">
      <c r="A38" s="16">
        <v>28</v>
      </c>
      <c r="B38" s="220" t="str">
        <f>CONCATENATE('Class Info.'!B37," ",'Class Info.'!C37)</f>
        <v xml:space="preserve"> </v>
      </c>
      <c r="C38" s="220" t="str">
        <f>'Class Info.'!E37</f>
        <v>-</v>
      </c>
      <c r="D38" s="83" t="s">
        <v>10</v>
      </c>
      <c r="E38" s="82" t="s">
        <v>10</v>
      </c>
      <c r="F38" s="83" t="s">
        <v>10</v>
      </c>
      <c r="G38" s="238"/>
      <c r="H38" s="152" t="str">
        <f t="shared" si="0"/>
        <v>-</v>
      </c>
      <c r="I38" s="158" t="str">
        <f t="shared" si="1"/>
        <v>-</v>
      </c>
      <c r="J38" s="147" t="str">
        <f t="shared" si="2"/>
        <v>-</v>
      </c>
      <c r="K38" s="242"/>
      <c r="L38" s="83" t="s">
        <v>10</v>
      </c>
      <c r="M38" s="82" t="s">
        <v>10</v>
      </c>
      <c r="N38" s="83" t="s">
        <v>10</v>
      </c>
      <c r="O38" s="229"/>
      <c r="P38" s="152" t="str">
        <f t="shared" si="4"/>
        <v>-</v>
      </c>
      <c r="Q38" s="158" t="str">
        <f t="shared" si="5"/>
        <v>-</v>
      </c>
      <c r="R38" s="147" t="str">
        <f t="shared" si="3"/>
        <v>-</v>
      </c>
      <c r="S38" s="242"/>
      <c r="T38" s="83"/>
      <c r="U38" s="82"/>
      <c r="V38" s="83"/>
      <c r="W38" s="229"/>
      <c r="X38" s="83"/>
      <c r="Y38" s="82"/>
      <c r="Z38" s="83"/>
      <c r="AA38" s="229"/>
      <c r="AB38" s="83"/>
      <c r="AC38" s="82"/>
      <c r="AD38" s="83"/>
      <c r="AE38" s="229"/>
      <c r="AF38" s="83"/>
      <c r="AG38" s="82"/>
      <c r="AH38" s="83"/>
    </row>
    <row r="39" spans="1:34" x14ac:dyDescent="0.25">
      <c r="A39" s="16">
        <v>29</v>
      </c>
      <c r="B39" s="220" t="str">
        <f>CONCATENATE('Class Info.'!B38," ",'Class Info.'!C38)</f>
        <v xml:space="preserve"> </v>
      </c>
      <c r="C39" s="220" t="str">
        <f>'Class Info.'!E38</f>
        <v>-</v>
      </c>
      <c r="D39" s="83" t="s">
        <v>10</v>
      </c>
      <c r="E39" s="82" t="s">
        <v>10</v>
      </c>
      <c r="F39" s="83" t="s">
        <v>10</v>
      </c>
      <c r="G39" s="238"/>
      <c r="H39" s="152" t="str">
        <f t="shared" si="0"/>
        <v>-</v>
      </c>
      <c r="I39" s="158" t="str">
        <f t="shared" si="1"/>
        <v>-</v>
      </c>
      <c r="J39" s="147" t="str">
        <f t="shared" si="2"/>
        <v>-</v>
      </c>
      <c r="K39" s="242"/>
      <c r="L39" s="83" t="s">
        <v>10</v>
      </c>
      <c r="M39" s="82" t="s">
        <v>10</v>
      </c>
      <c r="N39" s="83" t="s">
        <v>10</v>
      </c>
      <c r="O39" s="229"/>
      <c r="P39" s="152" t="str">
        <f t="shared" si="4"/>
        <v>-</v>
      </c>
      <c r="Q39" s="158" t="str">
        <f t="shared" si="5"/>
        <v>-</v>
      </c>
      <c r="R39" s="147" t="str">
        <f t="shared" si="3"/>
        <v>-</v>
      </c>
      <c r="S39" s="242"/>
      <c r="T39" s="83"/>
      <c r="U39" s="82"/>
      <c r="V39" s="83"/>
      <c r="W39" s="229"/>
      <c r="X39" s="83"/>
      <c r="Y39" s="82"/>
      <c r="Z39" s="83"/>
      <c r="AA39" s="229"/>
      <c r="AB39" s="83"/>
      <c r="AC39" s="82"/>
      <c r="AD39" s="83"/>
      <c r="AE39" s="229"/>
      <c r="AF39" s="83"/>
      <c r="AG39" s="82"/>
      <c r="AH39" s="83"/>
    </row>
    <row r="40" spans="1:34" x14ac:dyDescent="0.25">
      <c r="A40" s="16">
        <v>30</v>
      </c>
      <c r="B40" s="220" t="str">
        <f>CONCATENATE('Class Info.'!B39," ",'Class Info.'!C39)</f>
        <v xml:space="preserve"> </v>
      </c>
      <c r="C40" s="220" t="str">
        <f>'Class Info.'!E39</f>
        <v>-</v>
      </c>
      <c r="D40" s="83" t="s">
        <v>10</v>
      </c>
      <c r="E40" s="82" t="s">
        <v>10</v>
      </c>
      <c r="F40" s="83" t="s">
        <v>10</v>
      </c>
      <c r="G40" s="238"/>
      <c r="H40" s="152" t="str">
        <f t="shared" si="0"/>
        <v>-</v>
      </c>
      <c r="I40" s="158" t="str">
        <f t="shared" si="1"/>
        <v>-</v>
      </c>
      <c r="J40" s="147" t="str">
        <f t="shared" si="2"/>
        <v>-</v>
      </c>
      <c r="K40" s="242"/>
      <c r="L40" s="83" t="s">
        <v>10</v>
      </c>
      <c r="M40" s="82" t="s">
        <v>10</v>
      </c>
      <c r="N40" s="83" t="s">
        <v>10</v>
      </c>
      <c r="O40" s="229"/>
      <c r="P40" s="152" t="str">
        <f t="shared" si="4"/>
        <v>-</v>
      </c>
      <c r="Q40" s="158" t="str">
        <f t="shared" si="5"/>
        <v>-</v>
      </c>
      <c r="R40" s="147" t="str">
        <f t="shared" si="3"/>
        <v>-</v>
      </c>
      <c r="S40" s="242"/>
      <c r="T40" s="83"/>
      <c r="U40" s="82"/>
      <c r="V40" s="83"/>
      <c r="W40" s="229"/>
      <c r="X40" s="83"/>
      <c r="Y40" s="82"/>
      <c r="Z40" s="83"/>
      <c r="AA40" s="229"/>
      <c r="AB40" s="83"/>
      <c r="AC40" s="82"/>
      <c r="AD40" s="83"/>
      <c r="AE40" s="229"/>
      <c r="AF40" s="83"/>
      <c r="AG40" s="82"/>
      <c r="AH40" s="83"/>
    </row>
    <row r="41" spans="1:34" x14ac:dyDescent="0.25">
      <c r="A41" s="16">
        <v>31</v>
      </c>
      <c r="B41" s="220" t="str">
        <f>CONCATENATE('Class Info.'!B40," ",'Class Info.'!C40)</f>
        <v xml:space="preserve"> </v>
      </c>
      <c r="C41" s="220" t="str">
        <f>'Class Info.'!E40</f>
        <v>-</v>
      </c>
      <c r="D41" s="83" t="s">
        <v>10</v>
      </c>
      <c r="E41" s="82" t="s">
        <v>10</v>
      </c>
      <c r="F41" s="83" t="s">
        <v>10</v>
      </c>
      <c r="G41" s="238"/>
      <c r="H41" s="152" t="str">
        <f t="shared" si="0"/>
        <v>-</v>
      </c>
      <c r="I41" s="158" t="str">
        <f t="shared" si="1"/>
        <v>-</v>
      </c>
      <c r="J41" s="147" t="str">
        <f t="shared" si="2"/>
        <v>-</v>
      </c>
      <c r="K41" s="242"/>
      <c r="L41" s="83" t="s">
        <v>10</v>
      </c>
      <c r="M41" s="82" t="s">
        <v>10</v>
      </c>
      <c r="N41" s="83" t="s">
        <v>10</v>
      </c>
      <c r="O41" s="229"/>
      <c r="P41" s="152" t="str">
        <f t="shared" si="4"/>
        <v>-</v>
      </c>
      <c r="Q41" s="158" t="str">
        <f t="shared" si="5"/>
        <v>-</v>
      </c>
      <c r="R41" s="147" t="str">
        <f t="shared" si="3"/>
        <v>-</v>
      </c>
      <c r="S41" s="242"/>
      <c r="T41" s="83"/>
      <c r="U41" s="82"/>
      <c r="V41" s="83"/>
      <c r="W41" s="229"/>
      <c r="X41" s="83"/>
      <c r="Y41" s="82"/>
      <c r="Z41" s="83"/>
      <c r="AA41" s="229"/>
      <c r="AB41" s="83"/>
      <c r="AC41" s="82"/>
      <c r="AD41" s="83"/>
      <c r="AE41" s="229"/>
      <c r="AF41" s="83"/>
      <c r="AG41" s="82"/>
      <c r="AH41" s="83"/>
    </row>
    <row r="42" spans="1:34" x14ac:dyDescent="0.25">
      <c r="A42" s="16">
        <v>32</v>
      </c>
      <c r="B42" s="220" t="str">
        <f>CONCATENATE('Class Info.'!B41," ",'Class Info.'!C41)</f>
        <v xml:space="preserve"> </v>
      </c>
      <c r="C42" s="220" t="str">
        <f>'Class Info.'!E41</f>
        <v>-</v>
      </c>
      <c r="D42" s="83" t="s">
        <v>10</v>
      </c>
      <c r="E42" s="82" t="s">
        <v>10</v>
      </c>
      <c r="F42" s="83" t="s">
        <v>10</v>
      </c>
      <c r="G42" s="238"/>
      <c r="H42" s="152" t="str">
        <f t="shared" si="0"/>
        <v>-</v>
      </c>
      <c r="I42" s="158" t="str">
        <f t="shared" si="1"/>
        <v>-</v>
      </c>
      <c r="J42" s="147" t="str">
        <f t="shared" si="2"/>
        <v>-</v>
      </c>
      <c r="K42" s="242"/>
      <c r="L42" s="83" t="s">
        <v>10</v>
      </c>
      <c r="M42" s="82" t="s">
        <v>10</v>
      </c>
      <c r="N42" s="83" t="s">
        <v>10</v>
      </c>
      <c r="O42" s="229"/>
      <c r="P42" s="152" t="str">
        <f t="shared" si="4"/>
        <v>-</v>
      </c>
      <c r="Q42" s="158" t="str">
        <f t="shared" si="5"/>
        <v>-</v>
      </c>
      <c r="R42" s="147" t="str">
        <f t="shared" si="3"/>
        <v>-</v>
      </c>
      <c r="S42" s="242"/>
      <c r="T42" s="83"/>
      <c r="U42" s="82"/>
      <c r="V42" s="83"/>
      <c r="W42" s="229"/>
      <c r="X42" s="83"/>
      <c r="Y42" s="82"/>
      <c r="Z42" s="83"/>
      <c r="AA42" s="229"/>
      <c r="AB42" s="83"/>
      <c r="AC42" s="82"/>
      <c r="AD42" s="83"/>
      <c r="AE42" s="229"/>
      <c r="AF42" s="83"/>
      <c r="AG42" s="82"/>
      <c r="AH42" s="83"/>
    </row>
    <row r="43" spans="1:34" x14ac:dyDescent="0.25">
      <c r="A43" s="16">
        <v>33</v>
      </c>
      <c r="B43" s="220" t="str">
        <f>CONCATENATE('Class Info.'!B42," ",'Class Info.'!C42)</f>
        <v xml:space="preserve"> </v>
      </c>
      <c r="C43" s="220" t="str">
        <f>'Class Info.'!E42</f>
        <v>-</v>
      </c>
      <c r="D43" s="83" t="s">
        <v>10</v>
      </c>
      <c r="E43" s="82" t="s">
        <v>10</v>
      </c>
      <c r="F43" s="83" t="s">
        <v>10</v>
      </c>
      <c r="G43" s="238"/>
      <c r="H43" s="152" t="str">
        <f t="shared" si="0"/>
        <v>-</v>
      </c>
      <c r="I43" s="158" t="str">
        <f t="shared" si="1"/>
        <v>-</v>
      </c>
      <c r="J43" s="147" t="str">
        <f t="shared" si="2"/>
        <v>-</v>
      </c>
      <c r="K43" s="242"/>
      <c r="L43" s="83" t="s">
        <v>10</v>
      </c>
      <c r="M43" s="82" t="s">
        <v>10</v>
      </c>
      <c r="N43" s="83" t="s">
        <v>10</v>
      </c>
      <c r="O43" s="229"/>
      <c r="P43" s="152" t="str">
        <f t="shared" si="4"/>
        <v>-</v>
      </c>
      <c r="Q43" s="158" t="str">
        <f t="shared" si="5"/>
        <v>-</v>
      </c>
      <c r="R43" s="147" t="str">
        <f t="shared" si="3"/>
        <v>-</v>
      </c>
      <c r="S43" s="242"/>
      <c r="T43" s="83"/>
      <c r="U43" s="82"/>
      <c r="V43" s="83"/>
      <c r="W43" s="229"/>
      <c r="X43" s="83"/>
      <c r="Y43" s="82"/>
      <c r="Z43" s="83"/>
      <c r="AA43" s="229"/>
      <c r="AB43" s="83"/>
      <c r="AC43" s="82"/>
      <c r="AD43" s="83"/>
      <c r="AE43" s="229"/>
      <c r="AF43" s="83"/>
      <c r="AG43" s="82"/>
      <c r="AH43" s="83"/>
    </row>
    <row r="44" spans="1:34" x14ac:dyDescent="0.25">
      <c r="A44" s="16">
        <v>34</v>
      </c>
      <c r="B44" s="220" t="str">
        <f>CONCATENATE('Class Info.'!B43," ",'Class Info.'!C43)</f>
        <v xml:space="preserve"> </v>
      </c>
      <c r="C44" s="220" t="str">
        <f>'Class Info.'!E43</f>
        <v>-</v>
      </c>
      <c r="D44" s="83" t="s">
        <v>10</v>
      </c>
      <c r="E44" s="82" t="s">
        <v>10</v>
      </c>
      <c r="F44" s="83" t="s">
        <v>10</v>
      </c>
      <c r="G44" s="238"/>
      <c r="H44" s="152" t="str">
        <f t="shared" si="0"/>
        <v>-</v>
      </c>
      <c r="I44" s="158" t="str">
        <f t="shared" si="1"/>
        <v>-</v>
      </c>
      <c r="J44" s="147" t="str">
        <f t="shared" si="2"/>
        <v>-</v>
      </c>
      <c r="K44" s="242"/>
      <c r="L44" s="83" t="s">
        <v>10</v>
      </c>
      <c r="M44" s="82" t="s">
        <v>10</v>
      </c>
      <c r="N44" s="83" t="s">
        <v>10</v>
      </c>
      <c r="O44" s="229"/>
      <c r="P44" s="152" t="str">
        <f t="shared" si="4"/>
        <v>-</v>
      </c>
      <c r="Q44" s="158" t="str">
        <f t="shared" si="5"/>
        <v>-</v>
      </c>
      <c r="R44" s="147" t="str">
        <f t="shared" si="3"/>
        <v>-</v>
      </c>
      <c r="S44" s="242"/>
      <c r="T44" s="83"/>
      <c r="U44" s="82"/>
      <c r="V44" s="83"/>
      <c r="W44" s="229"/>
      <c r="X44" s="83"/>
      <c r="Y44" s="82"/>
      <c r="Z44" s="83"/>
      <c r="AA44" s="229"/>
      <c r="AB44" s="83"/>
      <c r="AC44" s="82"/>
      <c r="AD44" s="83"/>
      <c r="AE44" s="229"/>
      <c r="AF44" s="83"/>
      <c r="AG44" s="82"/>
      <c r="AH44" s="83"/>
    </row>
    <row r="45" spans="1:34" ht="15.75" thickBot="1" x14ac:dyDescent="0.3">
      <c r="A45" s="16">
        <v>35</v>
      </c>
      <c r="B45" s="220" t="str">
        <f>CONCATENATE('Class Info.'!B44," ",'Class Info.'!C44)</f>
        <v xml:space="preserve"> </v>
      </c>
      <c r="C45" s="220" t="str">
        <f>'Class Info.'!E44</f>
        <v>-</v>
      </c>
      <c r="D45" s="83" t="s">
        <v>10</v>
      </c>
      <c r="E45" s="82" t="s">
        <v>10</v>
      </c>
      <c r="F45" s="83" t="s">
        <v>10</v>
      </c>
      <c r="G45" s="238"/>
      <c r="H45" s="152" t="str">
        <f t="shared" si="0"/>
        <v>-</v>
      </c>
      <c r="I45" s="158" t="str">
        <f t="shared" si="1"/>
        <v>-</v>
      </c>
      <c r="J45" s="147" t="str">
        <f t="shared" si="2"/>
        <v>-</v>
      </c>
      <c r="K45" s="242"/>
      <c r="L45" s="83" t="s">
        <v>10</v>
      </c>
      <c r="M45" s="82" t="s">
        <v>10</v>
      </c>
      <c r="N45" s="83" t="s">
        <v>10</v>
      </c>
      <c r="O45" s="229"/>
      <c r="P45" s="152" t="str">
        <f t="shared" si="4"/>
        <v>-</v>
      </c>
      <c r="Q45" s="158" t="str">
        <f t="shared" si="5"/>
        <v>-</v>
      </c>
      <c r="R45" s="147" t="str">
        <f t="shared" si="3"/>
        <v>-</v>
      </c>
      <c r="S45" s="242"/>
      <c r="T45" s="83"/>
      <c r="U45" s="82"/>
      <c r="V45" s="83"/>
      <c r="W45" s="229"/>
      <c r="X45" s="83"/>
      <c r="Y45" s="82"/>
      <c r="Z45" s="83"/>
      <c r="AA45" s="229"/>
      <c r="AB45" s="83"/>
      <c r="AC45" s="82"/>
      <c r="AD45" s="83"/>
      <c r="AE45" s="229"/>
      <c r="AF45" s="83"/>
      <c r="AG45" s="82"/>
      <c r="AH45" s="83"/>
    </row>
    <row r="46" spans="1:34" ht="15.75" thickBot="1" x14ac:dyDescent="0.3">
      <c r="A46" s="332" t="s">
        <v>166</v>
      </c>
      <c r="B46" s="333"/>
      <c r="C46" s="334"/>
      <c r="D46" s="231" t="str">
        <f>IFERROR(AVERAGE(D11:D45),"-")</f>
        <v>-</v>
      </c>
      <c r="E46" s="232" t="str">
        <f>IFERROR(AVERAGE(E11:E45),"-")</f>
        <v>-</v>
      </c>
      <c r="F46" s="232" t="str">
        <f>IFERROR(AVERAGE(F11:F45),"-")</f>
        <v>-</v>
      </c>
      <c r="G46" s="233"/>
      <c r="H46" s="244" t="str">
        <f>IFERROR((IF((MAX(D46:F46)/I$7)=0,"-",MAX(D46:F46)/I$7)),"-")</f>
        <v>-</v>
      </c>
      <c r="I46" s="244" t="str">
        <f>IFERROR((IF((MAX(D46:F46)-D46)/D46=0,"-",MAX(D46:F46)-E46)/E46),"-")</f>
        <v>-</v>
      </c>
      <c r="J46" s="244" t="str">
        <f>IFERROR((COUNTIF(J11:J45,"Yes")/(COUNTIF(J11:J45,"Yes")+COUNTIF(J11:J45,"No"))),"-")</f>
        <v>-</v>
      </c>
      <c r="K46" s="241"/>
      <c r="L46" s="231" t="str">
        <f>IFERROR(AVERAGE(L11:L45),"-")</f>
        <v>-</v>
      </c>
      <c r="M46" s="232" t="str">
        <f>IFERROR(AVERAGE(M11:M45),"-")</f>
        <v>-</v>
      </c>
      <c r="N46" s="232" t="str">
        <f>IFERROR(AVERAGE(N11:N45),"-")</f>
        <v>-</v>
      </c>
      <c r="O46" s="233"/>
      <c r="P46" s="244" t="str">
        <f>IFERROR((IF((MAX(L46:N46)/M$7)=0,"-",MAX(L46:N46)/M$7)),"-")</f>
        <v>-</v>
      </c>
      <c r="Q46" s="244" t="str">
        <f>IFERROR((IF((MAX(L46:N46)-L46)/L46=0,"-",MAX(L46:N46)-M46)/M46),"-")</f>
        <v>-</v>
      </c>
      <c r="R46" s="244" t="str">
        <f>IFERROR((COUNTIF(R11:R45,"Yes")/(COUNTIF(R11:R45,"Yes")+COUNTIF(R11:R45,"No"))),"-")</f>
        <v>-</v>
      </c>
      <c r="S46" s="241"/>
      <c r="T46" s="231" t="str">
        <f>IFERROR(AVERAGE(T11:T45),"-")</f>
        <v>-</v>
      </c>
      <c r="U46" s="232" t="str">
        <f>IFERROR(AVERAGE(U11:U45),"-")</f>
        <v>-</v>
      </c>
      <c r="V46" s="232" t="str">
        <f>IFERROR(AVERAGE(V11:V45),"-")</f>
        <v>-</v>
      </c>
      <c r="W46" s="233"/>
      <c r="X46" s="231" t="str">
        <f>IFERROR(AVERAGE(X11:X45),"-")</f>
        <v>-</v>
      </c>
      <c r="Y46" s="232" t="str">
        <f>IFERROR(AVERAGE(Y11:Y45),"-")</f>
        <v>-</v>
      </c>
      <c r="Z46" s="232" t="str">
        <f>IFERROR(AVERAGE(Z11:Z45),"-")</f>
        <v>-</v>
      </c>
      <c r="AA46" s="233"/>
      <c r="AB46" s="231" t="str">
        <f>IFERROR(AVERAGE(AB11:AB45),"-")</f>
        <v>-</v>
      </c>
      <c r="AC46" s="232" t="str">
        <f>IFERROR(AVERAGE(AC11:AC45),"-")</f>
        <v>-</v>
      </c>
      <c r="AD46" s="232" t="str">
        <f>IFERROR(AVERAGE(AD11:AD45),"-")</f>
        <v>-</v>
      </c>
      <c r="AE46" s="233"/>
      <c r="AF46" s="231" t="str">
        <f>IFERROR(AVERAGE(AF11:AF45),"-")</f>
        <v>-</v>
      </c>
      <c r="AG46" s="232" t="str">
        <f>IFERROR(AVERAGE(AG11:AG45),"-")</f>
        <v>-</v>
      </c>
      <c r="AH46" s="232" t="str">
        <f>IFERROR(AVERAGE(AH11:AH45),"-")</f>
        <v>-</v>
      </c>
    </row>
  </sheetData>
  <sheetProtection algorithmName="SHA-512" hashValue="wSikHQuTu7zv9Y5/x+g4HAgKfYzez0eDLXOgSrIlOcG2I4/mAZH0dIW0l8+YMuUN2tl84QyHMPv0TgQSuCyFpg==" saltValue="YCukKyHDZEzsJFebb35yOg==" spinCount="100000" sheet="1" objects="1" scenarios="1"/>
  <mergeCells count="17">
    <mergeCell ref="X9:Z9"/>
    <mergeCell ref="AB9:AD9"/>
    <mergeCell ref="AF9:AH9"/>
    <mergeCell ref="A46:C46"/>
    <mergeCell ref="A7:B7"/>
    <mergeCell ref="A10:B10"/>
    <mergeCell ref="C7:E7"/>
    <mergeCell ref="T9:V9"/>
    <mergeCell ref="L9:N9"/>
    <mergeCell ref="D9:J9"/>
    <mergeCell ref="P9:R9"/>
    <mergeCell ref="B2:P2"/>
    <mergeCell ref="B3:P3"/>
    <mergeCell ref="A5:B6"/>
    <mergeCell ref="C5:E5"/>
    <mergeCell ref="H5:J5"/>
    <mergeCell ref="L5:N5"/>
  </mergeCells>
  <dataValidations count="2">
    <dataValidation allowBlank="1" showErrorMessage="1" promptTitle="Don't Change This Cell." prompt="If you wish to change a student name, enter it into the &quot;70&quot; spreadsheet and hit the &quot;reset&quot; button." sqref="B11:B45"/>
    <dataValidation allowBlank="1" showErrorMessage="1" sqref="K9:K46 H10:J46 P10:S46"/>
  </dataValidations>
  <pageMargins left="0.3" right="0.3" top="0.3" bottom="0.3"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S49"/>
  <sheetViews>
    <sheetView view="pageLayout" workbookViewId="0">
      <selection activeCell="I46" sqref="I46"/>
    </sheetView>
  </sheetViews>
  <sheetFormatPr defaultRowHeight="15" x14ac:dyDescent="0.25"/>
  <cols>
    <col min="1" max="1" width="3.85546875" customWidth="1"/>
    <col min="2" max="2" width="29.5703125" customWidth="1"/>
    <col min="3" max="3" width="8.5703125" bestFit="1" customWidth="1"/>
    <col min="4" max="12" width="5.85546875" customWidth="1"/>
    <col min="13" max="13" width="7.140625" customWidth="1"/>
    <col min="14" max="15" width="4" customWidth="1"/>
    <col min="16" max="16" width="1.28515625" customWidth="1"/>
    <col min="17" max="19" width="4" customWidth="1"/>
  </cols>
  <sheetData>
    <row r="1" spans="1:19" ht="4.5" customHeight="1" x14ac:dyDescent="0.25"/>
    <row r="2" spans="1:19" ht="24" customHeight="1" x14ac:dyDescent="0.3">
      <c r="B2" s="272" t="s">
        <v>75</v>
      </c>
      <c r="C2" s="272"/>
      <c r="D2" s="272"/>
      <c r="E2" s="272"/>
      <c r="F2" s="272"/>
      <c r="G2" s="272"/>
      <c r="H2" s="272"/>
      <c r="I2" s="272"/>
      <c r="J2" s="272"/>
      <c r="K2" s="272"/>
      <c r="L2" s="272"/>
    </row>
    <row r="3" spans="1:19" ht="16.5" customHeight="1" x14ac:dyDescent="0.25">
      <c r="B3" s="273" t="s">
        <v>120</v>
      </c>
      <c r="C3" s="273"/>
      <c r="D3" s="273"/>
      <c r="E3" s="273"/>
      <c r="F3" s="273"/>
      <c r="G3" s="273"/>
      <c r="H3" s="273"/>
      <c r="I3" s="273"/>
      <c r="J3" s="273"/>
      <c r="K3" s="273"/>
      <c r="L3" s="273"/>
    </row>
    <row r="4" spans="1:19" ht="4.5" customHeight="1" x14ac:dyDescent="0.25">
      <c r="B4" s="201"/>
      <c r="C4" s="201"/>
      <c r="D4" s="201"/>
      <c r="E4" s="201"/>
      <c r="F4" s="201"/>
      <c r="G4" s="201"/>
      <c r="H4" s="201"/>
      <c r="I4" s="201"/>
    </row>
    <row r="5" spans="1:19" ht="13.5" customHeight="1" x14ac:dyDescent="0.25">
      <c r="A5" s="271" t="s">
        <v>25</v>
      </c>
      <c r="B5" s="271"/>
      <c r="C5" s="200"/>
      <c r="D5" s="271" t="s">
        <v>27</v>
      </c>
      <c r="E5" s="271"/>
      <c r="F5" s="271"/>
      <c r="G5" s="271" t="s">
        <v>26</v>
      </c>
      <c r="H5" s="271"/>
      <c r="I5" s="271"/>
      <c r="J5" s="348" t="s">
        <v>121</v>
      </c>
      <c r="K5" s="348"/>
      <c r="L5" s="348"/>
    </row>
    <row r="6" spans="1:19" ht="13.5" customHeight="1" x14ac:dyDescent="0.25">
      <c r="A6" s="271"/>
      <c r="B6" s="271"/>
      <c r="C6" s="200"/>
      <c r="D6" s="271"/>
      <c r="E6" s="271"/>
      <c r="F6" s="271"/>
      <c r="G6" s="271"/>
      <c r="H6" s="271"/>
      <c r="I6" s="271"/>
      <c r="J6" s="155" t="s">
        <v>0</v>
      </c>
      <c r="K6" s="155" t="s">
        <v>8</v>
      </c>
      <c r="L6" s="155" t="s">
        <v>95</v>
      </c>
    </row>
    <row r="7" spans="1:19" ht="15.75" customHeight="1" x14ac:dyDescent="0.25">
      <c r="A7" s="289" t="str">
        <f>'Class Info.'!A7</f>
        <v>??</v>
      </c>
      <c r="B7" s="289"/>
      <c r="C7" s="226"/>
      <c r="D7" s="289" t="str">
        <f>'Class Info.'!E7</f>
        <v>??</v>
      </c>
      <c r="E7" s="289"/>
      <c r="F7" s="289"/>
      <c r="G7" s="289" t="str">
        <f>'Class Info.'!H7</f>
        <v>?</v>
      </c>
      <c r="H7" s="289"/>
      <c r="I7" s="289"/>
      <c r="J7" s="156" t="s">
        <v>10</v>
      </c>
      <c r="K7" s="156" t="s">
        <v>10</v>
      </c>
      <c r="L7" s="156" t="s">
        <v>10</v>
      </c>
    </row>
    <row r="8" spans="1:19" ht="6" customHeight="1" x14ac:dyDescent="0.25">
      <c r="A8" s="107"/>
      <c r="B8" s="107"/>
      <c r="C8" s="107"/>
      <c r="D8" s="107"/>
      <c r="E8" s="107"/>
      <c r="F8" s="107"/>
      <c r="G8" s="108"/>
      <c r="H8" s="108"/>
      <c r="I8" s="109"/>
      <c r="J8" s="10"/>
      <c r="K8" s="10"/>
      <c r="L8" s="10"/>
    </row>
    <row r="9" spans="1:19" ht="14.25" customHeight="1" x14ac:dyDescent="0.25">
      <c r="A9" s="331" t="s">
        <v>120</v>
      </c>
      <c r="B9" s="331"/>
      <c r="C9" s="331"/>
      <c r="D9" s="331"/>
      <c r="E9" s="331"/>
      <c r="F9" s="331"/>
      <c r="G9" s="331"/>
      <c r="H9" s="331"/>
      <c r="I9" s="331"/>
    </row>
    <row r="10" spans="1:19" s="1" customFormat="1" ht="17.25" customHeight="1" thickBot="1" x14ac:dyDescent="0.3">
      <c r="A10" s="309" t="s">
        <v>2</v>
      </c>
      <c r="B10" s="310"/>
      <c r="C10" s="84" t="s">
        <v>119</v>
      </c>
      <c r="D10" s="157" t="s">
        <v>114</v>
      </c>
      <c r="E10" s="157" t="s">
        <v>115</v>
      </c>
      <c r="F10" s="157" t="s">
        <v>116</v>
      </c>
      <c r="G10" s="165" t="s">
        <v>85</v>
      </c>
      <c r="H10" s="157" t="s">
        <v>78</v>
      </c>
      <c r="I10" s="165" t="s">
        <v>95</v>
      </c>
      <c r="J10"/>
      <c r="K10"/>
      <c r="L10"/>
    </row>
    <row r="11" spans="1:19" ht="16.5" customHeight="1" thickTop="1" x14ac:dyDescent="0.25">
      <c r="A11" s="85">
        <v>1</v>
      </c>
      <c r="B11" s="220" t="str">
        <f>CONCATENATE('Class Info.'!B10," ",'Class Info.'!C10)</f>
        <v xml:space="preserve"> </v>
      </c>
      <c r="C11" s="220" t="str">
        <f>'Class Info.'!E10</f>
        <v>-</v>
      </c>
      <c r="D11" s="83" t="s">
        <v>10</v>
      </c>
      <c r="E11" s="149" t="s">
        <v>10</v>
      </c>
      <c r="F11" s="83" t="s">
        <v>10</v>
      </c>
      <c r="G11" s="152" t="str">
        <f t="shared" ref="G11:G45" si="0">IFERROR((IF((MAX(D11:F11)/K$7)=0,"-",MAX(D11:F11)/K$7)),"-")</f>
        <v>-</v>
      </c>
      <c r="H11" s="158" t="str">
        <f t="shared" ref="H11:H46" si="1">IFERROR((IF((MAX(D11:F11)-D11)/D11=0,"-",MAX(D11:F11)-D11)/D11),"-")</f>
        <v>-</v>
      </c>
      <c r="I11" s="147" t="str">
        <f t="shared" ref="I11:I45" si="2">IFERROR(((IF((MAX(D11:F11)/L$7)=0,"-",IF(MAX(D11:F11)&gt;=L$7,"Yes","No")))),"-")</f>
        <v>-</v>
      </c>
      <c r="M11" s="144" t="str">
        <f>IFERROR((IF((D11/$L$7)=0,"-",IF(D11&gt;=$L$7,"Yes","No"))),"-")</f>
        <v>-</v>
      </c>
      <c r="N11" s="144" t="str">
        <f t="shared" ref="N11:N45" si="3">IFERROR((IF((E11/$L$7)=0,"-",IF(E11&gt;=$L$7,"Yes","No"))),"-")</f>
        <v>-</v>
      </c>
      <c r="O11" s="144" t="str">
        <f t="shared" ref="O11:O45" si="4">IFERROR((IF((F11/$L$7)=0,"-",IF(F11&gt;=$L$7,"Yes","No"))),"-")</f>
        <v>-</v>
      </c>
      <c r="Q11" s="144"/>
      <c r="R11" s="144"/>
      <c r="S11" s="144"/>
    </row>
    <row r="12" spans="1:19" ht="16.5" customHeight="1" x14ac:dyDescent="0.25">
      <c r="A12" s="16">
        <v>2</v>
      </c>
      <c r="B12" s="220" t="str">
        <f>CONCATENATE('Class Info.'!B11," ",'Class Info.'!C11)</f>
        <v xml:space="preserve"> </v>
      </c>
      <c r="C12" s="220" t="str">
        <f>'Class Info.'!E11</f>
        <v>-</v>
      </c>
      <c r="D12" s="83" t="s">
        <v>10</v>
      </c>
      <c r="E12" s="82" t="s">
        <v>10</v>
      </c>
      <c r="F12" s="83" t="s">
        <v>10</v>
      </c>
      <c r="G12" s="152" t="str">
        <f t="shared" si="0"/>
        <v>-</v>
      </c>
      <c r="H12" s="158" t="str">
        <f t="shared" si="1"/>
        <v>-</v>
      </c>
      <c r="I12" s="147" t="str">
        <f t="shared" si="2"/>
        <v>-</v>
      </c>
      <c r="M12" s="144" t="str">
        <f t="shared" ref="M12:M45" si="5">IFERROR((IF((D12/$L$7)=0,"-",IF(D12&gt;=$L$7,"Yes","No"))),"-")</f>
        <v>-</v>
      </c>
      <c r="N12" s="144" t="str">
        <f t="shared" si="3"/>
        <v>-</v>
      </c>
      <c r="O12" s="144" t="str">
        <f t="shared" si="4"/>
        <v>-</v>
      </c>
      <c r="Q12" s="144"/>
      <c r="R12" s="144"/>
      <c r="S12" s="144"/>
    </row>
    <row r="13" spans="1:19" ht="16.5" customHeight="1" x14ac:dyDescent="0.25">
      <c r="A13" s="16">
        <v>3</v>
      </c>
      <c r="B13" s="220" t="str">
        <f>CONCATENATE('Class Info.'!B12," ",'Class Info.'!C12)</f>
        <v xml:space="preserve"> </v>
      </c>
      <c r="C13" s="220" t="str">
        <f>'Class Info.'!E12</f>
        <v>-</v>
      </c>
      <c r="D13" s="83" t="s">
        <v>10</v>
      </c>
      <c r="E13" s="82" t="s">
        <v>10</v>
      </c>
      <c r="F13" s="83" t="s">
        <v>10</v>
      </c>
      <c r="G13" s="152" t="str">
        <f t="shared" si="0"/>
        <v>-</v>
      </c>
      <c r="H13" s="158" t="str">
        <f t="shared" si="1"/>
        <v>-</v>
      </c>
      <c r="I13" s="147" t="str">
        <f t="shared" si="2"/>
        <v>-</v>
      </c>
      <c r="M13" s="144" t="str">
        <f t="shared" si="5"/>
        <v>-</v>
      </c>
      <c r="N13" s="144" t="str">
        <f t="shared" si="3"/>
        <v>-</v>
      </c>
      <c r="O13" s="144" t="str">
        <f t="shared" si="4"/>
        <v>-</v>
      </c>
      <c r="Q13" s="144"/>
      <c r="R13" s="144"/>
      <c r="S13" s="144"/>
    </row>
    <row r="14" spans="1:19" ht="16.5" customHeight="1" x14ac:dyDescent="0.25">
      <c r="A14" s="16">
        <v>4</v>
      </c>
      <c r="B14" s="220" t="str">
        <f>CONCATENATE('Class Info.'!B13," ",'Class Info.'!C13)</f>
        <v xml:space="preserve"> </v>
      </c>
      <c r="C14" s="220" t="str">
        <f>'Class Info.'!E13</f>
        <v>-</v>
      </c>
      <c r="D14" s="83" t="s">
        <v>10</v>
      </c>
      <c r="E14" s="82" t="s">
        <v>10</v>
      </c>
      <c r="F14" s="83" t="s">
        <v>10</v>
      </c>
      <c r="G14" s="152" t="str">
        <f t="shared" si="0"/>
        <v>-</v>
      </c>
      <c r="H14" s="158" t="str">
        <f t="shared" si="1"/>
        <v>-</v>
      </c>
      <c r="I14" s="147" t="str">
        <f t="shared" si="2"/>
        <v>-</v>
      </c>
      <c r="M14" s="144" t="str">
        <f t="shared" si="5"/>
        <v>-</v>
      </c>
      <c r="N14" s="144" t="str">
        <f t="shared" si="3"/>
        <v>-</v>
      </c>
      <c r="O14" s="144" t="str">
        <f t="shared" si="4"/>
        <v>-</v>
      </c>
      <c r="Q14" s="144"/>
      <c r="R14" s="144"/>
      <c r="S14" s="144"/>
    </row>
    <row r="15" spans="1:19" ht="16.5" customHeight="1" x14ac:dyDescent="0.25">
      <c r="A15" s="16">
        <v>5</v>
      </c>
      <c r="B15" s="220" t="str">
        <f>CONCATENATE('Class Info.'!B14," ",'Class Info.'!C14)</f>
        <v xml:space="preserve"> </v>
      </c>
      <c r="C15" s="220" t="str">
        <f>'Class Info.'!E14</f>
        <v>-</v>
      </c>
      <c r="D15" s="83" t="s">
        <v>10</v>
      </c>
      <c r="E15" s="82" t="s">
        <v>10</v>
      </c>
      <c r="F15" s="83" t="s">
        <v>10</v>
      </c>
      <c r="G15" s="152" t="str">
        <f t="shared" si="0"/>
        <v>-</v>
      </c>
      <c r="H15" s="158" t="str">
        <f t="shared" si="1"/>
        <v>-</v>
      </c>
      <c r="I15" s="147" t="str">
        <f t="shared" si="2"/>
        <v>-</v>
      </c>
      <c r="M15" s="144" t="str">
        <f t="shared" si="5"/>
        <v>-</v>
      </c>
      <c r="N15" s="144" t="str">
        <f t="shared" si="3"/>
        <v>-</v>
      </c>
      <c r="O15" s="144" t="str">
        <f t="shared" si="4"/>
        <v>-</v>
      </c>
      <c r="Q15" s="144"/>
      <c r="R15" s="144"/>
      <c r="S15" s="144"/>
    </row>
    <row r="16" spans="1:19" ht="16.5" customHeight="1" x14ac:dyDescent="0.25">
      <c r="A16" s="16">
        <v>6</v>
      </c>
      <c r="B16" s="220" t="str">
        <f>CONCATENATE('Class Info.'!B15," ",'Class Info.'!C15)</f>
        <v xml:space="preserve"> </v>
      </c>
      <c r="C16" s="220" t="str">
        <f>'Class Info.'!E15</f>
        <v>-</v>
      </c>
      <c r="D16" s="83" t="s">
        <v>10</v>
      </c>
      <c r="E16" s="149" t="s">
        <v>10</v>
      </c>
      <c r="F16" s="83" t="s">
        <v>10</v>
      </c>
      <c r="G16" s="152" t="str">
        <f t="shared" si="0"/>
        <v>-</v>
      </c>
      <c r="H16" s="158" t="str">
        <f t="shared" si="1"/>
        <v>-</v>
      </c>
      <c r="I16" s="147" t="str">
        <f t="shared" si="2"/>
        <v>-</v>
      </c>
      <c r="M16" s="144" t="str">
        <f t="shared" si="5"/>
        <v>-</v>
      </c>
      <c r="N16" s="144" t="str">
        <f t="shared" si="3"/>
        <v>-</v>
      </c>
      <c r="O16" s="144" t="str">
        <f t="shared" si="4"/>
        <v>-</v>
      </c>
      <c r="Q16" s="144"/>
      <c r="R16" s="144"/>
      <c r="S16" s="144"/>
    </row>
    <row r="17" spans="1:19" ht="16.5" customHeight="1" x14ac:dyDescent="0.25">
      <c r="A17" s="16">
        <v>7</v>
      </c>
      <c r="B17" s="220" t="str">
        <f>CONCATENATE('Class Info.'!B16," ",'Class Info.'!C16)</f>
        <v xml:space="preserve"> </v>
      </c>
      <c r="C17" s="220" t="str">
        <f>'Class Info.'!E16</f>
        <v>-</v>
      </c>
      <c r="D17" s="83" t="s">
        <v>10</v>
      </c>
      <c r="E17" s="82" t="s">
        <v>10</v>
      </c>
      <c r="F17" s="83" t="s">
        <v>10</v>
      </c>
      <c r="G17" s="152" t="str">
        <f t="shared" si="0"/>
        <v>-</v>
      </c>
      <c r="H17" s="158" t="str">
        <f t="shared" si="1"/>
        <v>-</v>
      </c>
      <c r="I17" s="147" t="str">
        <f t="shared" si="2"/>
        <v>-</v>
      </c>
      <c r="M17" s="144" t="str">
        <f t="shared" si="5"/>
        <v>-</v>
      </c>
      <c r="N17" s="144" t="str">
        <f t="shared" si="3"/>
        <v>-</v>
      </c>
      <c r="O17" s="144" t="str">
        <f t="shared" si="4"/>
        <v>-</v>
      </c>
      <c r="Q17" s="144"/>
      <c r="R17" s="144"/>
      <c r="S17" s="144"/>
    </row>
    <row r="18" spans="1:19" ht="16.5" customHeight="1" x14ac:dyDescent="0.25">
      <c r="A18" s="16">
        <v>8</v>
      </c>
      <c r="B18" s="220" t="str">
        <f>CONCATENATE('Class Info.'!B17," ",'Class Info.'!C17)</f>
        <v xml:space="preserve"> </v>
      </c>
      <c r="C18" s="220" t="str">
        <f>'Class Info.'!E17</f>
        <v>-</v>
      </c>
      <c r="D18" s="83" t="s">
        <v>10</v>
      </c>
      <c r="E18" s="82" t="s">
        <v>10</v>
      </c>
      <c r="F18" s="83" t="s">
        <v>10</v>
      </c>
      <c r="G18" s="152" t="str">
        <f t="shared" si="0"/>
        <v>-</v>
      </c>
      <c r="H18" s="158" t="str">
        <f t="shared" si="1"/>
        <v>-</v>
      </c>
      <c r="I18" s="147" t="str">
        <f t="shared" si="2"/>
        <v>-</v>
      </c>
      <c r="M18" s="144" t="str">
        <f t="shared" si="5"/>
        <v>-</v>
      </c>
      <c r="N18" s="144" t="str">
        <f t="shared" si="3"/>
        <v>-</v>
      </c>
      <c r="O18" s="144" t="str">
        <f t="shared" si="4"/>
        <v>-</v>
      </c>
      <c r="Q18" s="144"/>
      <c r="R18" s="144"/>
      <c r="S18" s="144"/>
    </row>
    <row r="19" spans="1:19" ht="16.5" customHeight="1" x14ac:dyDescent="0.25">
      <c r="A19" s="16">
        <v>9</v>
      </c>
      <c r="B19" s="220" t="str">
        <f>CONCATENATE('Class Info.'!B18," ",'Class Info.'!C18)</f>
        <v xml:space="preserve"> </v>
      </c>
      <c r="C19" s="220" t="str">
        <f>'Class Info.'!E18</f>
        <v>-</v>
      </c>
      <c r="D19" s="83" t="s">
        <v>10</v>
      </c>
      <c r="E19" s="82" t="s">
        <v>10</v>
      </c>
      <c r="F19" s="83" t="s">
        <v>10</v>
      </c>
      <c r="G19" s="152" t="str">
        <f t="shared" si="0"/>
        <v>-</v>
      </c>
      <c r="H19" s="158" t="str">
        <f t="shared" si="1"/>
        <v>-</v>
      </c>
      <c r="I19" s="147" t="str">
        <f t="shared" si="2"/>
        <v>-</v>
      </c>
      <c r="M19" s="144" t="str">
        <f t="shared" si="5"/>
        <v>-</v>
      </c>
      <c r="N19" s="144" t="str">
        <f t="shared" si="3"/>
        <v>-</v>
      </c>
      <c r="O19" s="144" t="str">
        <f t="shared" si="4"/>
        <v>-</v>
      </c>
      <c r="Q19" s="144"/>
      <c r="R19" s="144"/>
      <c r="S19" s="144"/>
    </row>
    <row r="20" spans="1:19" ht="16.5" customHeight="1" x14ac:dyDescent="0.25">
      <c r="A20" s="16">
        <v>10</v>
      </c>
      <c r="B20" s="220" t="str">
        <f>CONCATENATE('Class Info.'!B19," ",'Class Info.'!C19)</f>
        <v xml:space="preserve"> </v>
      </c>
      <c r="C20" s="220" t="str">
        <f>'Class Info.'!E19</f>
        <v>-</v>
      </c>
      <c r="D20" s="83" t="s">
        <v>10</v>
      </c>
      <c r="E20" s="82" t="s">
        <v>10</v>
      </c>
      <c r="F20" s="83" t="s">
        <v>10</v>
      </c>
      <c r="G20" s="152" t="str">
        <f t="shared" si="0"/>
        <v>-</v>
      </c>
      <c r="H20" s="158" t="str">
        <f t="shared" si="1"/>
        <v>-</v>
      </c>
      <c r="I20" s="147" t="str">
        <f t="shared" si="2"/>
        <v>-</v>
      </c>
      <c r="M20" s="144" t="str">
        <f t="shared" si="5"/>
        <v>-</v>
      </c>
      <c r="N20" s="144" t="str">
        <f t="shared" si="3"/>
        <v>-</v>
      </c>
      <c r="O20" s="144" t="str">
        <f t="shared" si="4"/>
        <v>-</v>
      </c>
      <c r="Q20" s="144"/>
      <c r="R20" s="144"/>
      <c r="S20" s="144"/>
    </row>
    <row r="21" spans="1:19" ht="16.5" customHeight="1" x14ac:dyDescent="0.25">
      <c r="A21" s="16">
        <v>11</v>
      </c>
      <c r="B21" s="220" t="str">
        <f>CONCATENATE('Class Info.'!B20," ",'Class Info.'!C20)</f>
        <v xml:space="preserve"> </v>
      </c>
      <c r="C21" s="220" t="str">
        <f>'Class Info.'!E20</f>
        <v>-</v>
      </c>
      <c r="D21" s="83" t="s">
        <v>10</v>
      </c>
      <c r="E21" s="149" t="s">
        <v>10</v>
      </c>
      <c r="F21" s="83" t="s">
        <v>10</v>
      </c>
      <c r="G21" s="152" t="str">
        <f t="shared" si="0"/>
        <v>-</v>
      </c>
      <c r="H21" s="158" t="str">
        <f t="shared" si="1"/>
        <v>-</v>
      </c>
      <c r="I21" s="147" t="str">
        <f t="shared" si="2"/>
        <v>-</v>
      </c>
      <c r="M21" s="144" t="str">
        <f t="shared" si="5"/>
        <v>-</v>
      </c>
      <c r="N21" s="144" t="str">
        <f t="shared" si="3"/>
        <v>-</v>
      </c>
      <c r="O21" s="144" t="str">
        <f t="shared" si="4"/>
        <v>-</v>
      </c>
      <c r="Q21" s="144"/>
      <c r="R21" s="144"/>
      <c r="S21" s="144"/>
    </row>
    <row r="22" spans="1:19" ht="16.5" customHeight="1" x14ac:dyDescent="0.25">
      <c r="A22" s="16">
        <v>12</v>
      </c>
      <c r="B22" s="220" t="str">
        <f>CONCATENATE('Class Info.'!B21," ",'Class Info.'!C21)</f>
        <v xml:space="preserve"> </v>
      </c>
      <c r="C22" s="220" t="str">
        <f>'Class Info.'!E21</f>
        <v>-</v>
      </c>
      <c r="D22" s="83" t="s">
        <v>10</v>
      </c>
      <c r="E22" s="82" t="s">
        <v>10</v>
      </c>
      <c r="F22" s="83" t="s">
        <v>10</v>
      </c>
      <c r="G22" s="152" t="str">
        <f t="shared" si="0"/>
        <v>-</v>
      </c>
      <c r="H22" s="158" t="str">
        <f t="shared" si="1"/>
        <v>-</v>
      </c>
      <c r="I22" s="147" t="str">
        <f t="shared" si="2"/>
        <v>-</v>
      </c>
      <c r="M22" s="144" t="str">
        <f t="shared" si="5"/>
        <v>-</v>
      </c>
      <c r="N22" s="144" t="str">
        <f t="shared" si="3"/>
        <v>-</v>
      </c>
      <c r="O22" s="144" t="str">
        <f t="shared" si="4"/>
        <v>-</v>
      </c>
      <c r="Q22" s="144"/>
      <c r="R22" s="144"/>
      <c r="S22" s="144"/>
    </row>
    <row r="23" spans="1:19" ht="16.5" customHeight="1" x14ac:dyDescent="0.25">
      <c r="A23" s="16">
        <v>13</v>
      </c>
      <c r="B23" s="220" t="str">
        <f>CONCATENATE('Class Info.'!B22," ",'Class Info.'!C22)</f>
        <v xml:space="preserve"> </v>
      </c>
      <c r="C23" s="220" t="str">
        <f>'Class Info.'!E22</f>
        <v>-</v>
      </c>
      <c r="D23" s="213" t="s">
        <v>10</v>
      </c>
      <c r="E23" s="82" t="s">
        <v>10</v>
      </c>
      <c r="F23" s="213" t="s">
        <v>10</v>
      </c>
      <c r="G23" s="152" t="str">
        <f t="shared" si="0"/>
        <v>-</v>
      </c>
      <c r="H23" s="158" t="str">
        <f t="shared" si="1"/>
        <v>-</v>
      </c>
      <c r="I23" s="147" t="str">
        <f t="shared" si="2"/>
        <v>-</v>
      </c>
      <c r="M23" s="144" t="str">
        <f t="shared" si="5"/>
        <v>-</v>
      </c>
      <c r="N23" s="144" t="str">
        <f t="shared" si="3"/>
        <v>-</v>
      </c>
      <c r="O23" s="144" t="str">
        <f t="shared" si="4"/>
        <v>-</v>
      </c>
      <c r="Q23" s="144"/>
      <c r="R23" s="144"/>
      <c r="S23" s="144"/>
    </row>
    <row r="24" spans="1:19" ht="16.5" customHeight="1" x14ac:dyDescent="0.25">
      <c r="A24" s="16">
        <v>14</v>
      </c>
      <c r="B24" s="220" t="str">
        <f>CONCATENATE('Class Info.'!B23," ",'Class Info.'!C23)</f>
        <v xml:space="preserve"> </v>
      </c>
      <c r="C24" s="220" t="str">
        <f>'Class Info.'!E23</f>
        <v>-</v>
      </c>
      <c r="D24" s="83" t="s">
        <v>10</v>
      </c>
      <c r="E24" s="82" t="s">
        <v>10</v>
      </c>
      <c r="F24" s="83" t="s">
        <v>10</v>
      </c>
      <c r="G24" s="152" t="str">
        <f t="shared" si="0"/>
        <v>-</v>
      </c>
      <c r="H24" s="158" t="str">
        <f t="shared" si="1"/>
        <v>-</v>
      </c>
      <c r="I24" s="147" t="str">
        <f t="shared" si="2"/>
        <v>-</v>
      </c>
      <c r="M24" s="144" t="str">
        <f t="shared" si="5"/>
        <v>-</v>
      </c>
      <c r="N24" s="144" t="str">
        <f t="shared" si="3"/>
        <v>-</v>
      </c>
      <c r="O24" s="144" t="str">
        <f t="shared" si="4"/>
        <v>-</v>
      </c>
      <c r="Q24" s="144"/>
      <c r="R24" s="144"/>
      <c r="S24" s="144"/>
    </row>
    <row r="25" spans="1:19" ht="16.5" customHeight="1" x14ac:dyDescent="0.25">
      <c r="A25" s="16">
        <v>15</v>
      </c>
      <c r="B25" s="220" t="str">
        <f>CONCATENATE('Class Info.'!B24," ",'Class Info.'!C24)</f>
        <v xml:space="preserve"> </v>
      </c>
      <c r="C25" s="220" t="str">
        <f>'Class Info.'!E24</f>
        <v>-</v>
      </c>
      <c r="D25" s="83" t="s">
        <v>10</v>
      </c>
      <c r="E25" s="82" t="s">
        <v>10</v>
      </c>
      <c r="F25" s="83" t="s">
        <v>10</v>
      </c>
      <c r="G25" s="152" t="str">
        <f t="shared" si="0"/>
        <v>-</v>
      </c>
      <c r="H25" s="158" t="str">
        <f t="shared" si="1"/>
        <v>-</v>
      </c>
      <c r="I25" s="147" t="str">
        <f t="shared" si="2"/>
        <v>-</v>
      </c>
      <c r="M25" s="144" t="str">
        <f t="shared" si="5"/>
        <v>-</v>
      </c>
      <c r="N25" s="144" t="str">
        <f t="shared" si="3"/>
        <v>-</v>
      </c>
      <c r="O25" s="144" t="str">
        <f t="shared" si="4"/>
        <v>-</v>
      </c>
      <c r="Q25" s="144"/>
      <c r="R25" s="144"/>
      <c r="S25" s="144"/>
    </row>
    <row r="26" spans="1:19" ht="16.5" customHeight="1" x14ac:dyDescent="0.25">
      <c r="A26" s="16">
        <v>16</v>
      </c>
      <c r="B26" s="220" t="str">
        <f>CONCATENATE('Class Info.'!B25," ",'Class Info.'!C25)</f>
        <v xml:space="preserve"> </v>
      </c>
      <c r="C26" s="220" t="str">
        <f>'Class Info.'!E25</f>
        <v>-</v>
      </c>
      <c r="D26" s="83" t="s">
        <v>10</v>
      </c>
      <c r="E26" s="149" t="s">
        <v>10</v>
      </c>
      <c r="F26" s="83" t="s">
        <v>10</v>
      </c>
      <c r="G26" s="152" t="str">
        <f t="shared" si="0"/>
        <v>-</v>
      </c>
      <c r="H26" s="158" t="str">
        <f t="shared" si="1"/>
        <v>-</v>
      </c>
      <c r="I26" s="147" t="str">
        <f t="shared" si="2"/>
        <v>-</v>
      </c>
      <c r="M26" s="144" t="str">
        <f t="shared" si="5"/>
        <v>-</v>
      </c>
      <c r="N26" s="144" t="str">
        <f t="shared" si="3"/>
        <v>-</v>
      </c>
      <c r="O26" s="144" t="str">
        <f t="shared" si="4"/>
        <v>-</v>
      </c>
      <c r="Q26" s="144"/>
      <c r="R26" s="144"/>
      <c r="S26" s="144"/>
    </row>
    <row r="27" spans="1:19" ht="16.5" customHeight="1" x14ac:dyDescent="0.25">
      <c r="A27" s="16">
        <v>17</v>
      </c>
      <c r="B27" s="220" t="str">
        <f>CONCATENATE('Class Info.'!B26," ",'Class Info.'!C26)</f>
        <v xml:space="preserve"> </v>
      </c>
      <c r="C27" s="220" t="str">
        <f>'Class Info.'!E26</f>
        <v>-</v>
      </c>
      <c r="D27" s="83" t="s">
        <v>10</v>
      </c>
      <c r="E27" s="82" t="s">
        <v>10</v>
      </c>
      <c r="F27" s="83" t="s">
        <v>10</v>
      </c>
      <c r="G27" s="152" t="str">
        <f t="shared" si="0"/>
        <v>-</v>
      </c>
      <c r="H27" s="158" t="str">
        <f t="shared" si="1"/>
        <v>-</v>
      </c>
      <c r="I27" s="147" t="str">
        <f t="shared" si="2"/>
        <v>-</v>
      </c>
      <c r="M27" s="144" t="str">
        <f t="shared" si="5"/>
        <v>-</v>
      </c>
      <c r="N27" s="144" t="str">
        <f t="shared" si="3"/>
        <v>-</v>
      </c>
      <c r="O27" s="144" t="str">
        <f t="shared" si="4"/>
        <v>-</v>
      </c>
      <c r="Q27" s="144"/>
      <c r="R27" s="144"/>
      <c r="S27" s="144"/>
    </row>
    <row r="28" spans="1:19" ht="16.5" customHeight="1" x14ac:dyDescent="0.25">
      <c r="A28" s="16">
        <v>18</v>
      </c>
      <c r="B28" s="220" t="str">
        <f>CONCATENATE('Class Info.'!B27," ",'Class Info.'!C27)</f>
        <v xml:space="preserve"> </v>
      </c>
      <c r="C28" s="220" t="str">
        <f>'Class Info.'!E27</f>
        <v>-</v>
      </c>
      <c r="D28" s="83" t="s">
        <v>10</v>
      </c>
      <c r="E28" s="82" t="s">
        <v>10</v>
      </c>
      <c r="F28" s="83" t="s">
        <v>10</v>
      </c>
      <c r="G28" s="152" t="str">
        <f t="shared" si="0"/>
        <v>-</v>
      </c>
      <c r="H28" s="158" t="str">
        <f t="shared" si="1"/>
        <v>-</v>
      </c>
      <c r="I28" s="147" t="str">
        <f t="shared" si="2"/>
        <v>-</v>
      </c>
      <c r="M28" s="144" t="str">
        <f t="shared" si="5"/>
        <v>-</v>
      </c>
      <c r="N28" s="144" t="str">
        <f t="shared" si="3"/>
        <v>-</v>
      </c>
      <c r="O28" s="144" t="str">
        <f t="shared" si="4"/>
        <v>-</v>
      </c>
      <c r="Q28" s="144"/>
      <c r="R28" s="144"/>
      <c r="S28" s="144"/>
    </row>
    <row r="29" spans="1:19" ht="16.5" customHeight="1" x14ac:dyDescent="0.25">
      <c r="A29" s="16">
        <v>19</v>
      </c>
      <c r="B29" s="220" t="str">
        <f>CONCATENATE('Class Info.'!B28," ",'Class Info.'!C28)</f>
        <v xml:space="preserve"> </v>
      </c>
      <c r="C29" s="220" t="str">
        <f>'Class Info.'!E28</f>
        <v>-</v>
      </c>
      <c r="D29" s="83" t="s">
        <v>10</v>
      </c>
      <c r="E29" s="82" t="s">
        <v>10</v>
      </c>
      <c r="F29" s="83" t="s">
        <v>10</v>
      </c>
      <c r="G29" s="152" t="str">
        <f t="shared" si="0"/>
        <v>-</v>
      </c>
      <c r="H29" s="158" t="str">
        <f t="shared" si="1"/>
        <v>-</v>
      </c>
      <c r="I29" s="147" t="str">
        <f t="shared" si="2"/>
        <v>-</v>
      </c>
      <c r="M29" s="144" t="str">
        <f t="shared" si="5"/>
        <v>-</v>
      </c>
      <c r="N29" s="144" t="str">
        <f t="shared" si="3"/>
        <v>-</v>
      </c>
      <c r="O29" s="144" t="str">
        <f t="shared" si="4"/>
        <v>-</v>
      </c>
      <c r="Q29" s="144"/>
      <c r="R29" s="144"/>
      <c r="S29" s="144"/>
    </row>
    <row r="30" spans="1:19" ht="16.5" customHeight="1" x14ac:dyDescent="0.25">
      <c r="A30" s="16">
        <v>20</v>
      </c>
      <c r="B30" s="220" t="str">
        <f>CONCATENATE('Class Info.'!B29," ",'Class Info.'!C29)</f>
        <v xml:space="preserve"> </v>
      </c>
      <c r="C30" s="220" t="str">
        <f>'Class Info.'!E29</f>
        <v>-</v>
      </c>
      <c r="D30" s="83" t="s">
        <v>10</v>
      </c>
      <c r="E30" s="82" t="s">
        <v>10</v>
      </c>
      <c r="F30" s="83" t="s">
        <v>10</v>
      </c>
      <c r="G30" s="152" t="str">
        <f t="shared" si="0"/>
        <v>-</v>
      </c>
      <c r="H30" s="158" t="str">
        <f t="shared" si="1"/>
        <v>-</v>
      </c>
      <c r="I30" s="147" t="str">
        <f t="shared" si="2"/>
        <v>-</v>
      </c>
      <c r="M30" s="144" t="str">
        <f t="shared" si="5"/>
        <v>-</v>
      </c>
      <c r="N30" s="144" t="str">
        <f t="shared" si="3"/>
        <v>-</v>
      </c>
      <c r="O30" s="144" t="str">
        <f t="shared" si="4"/>
        <v>-</v>
      </c>
      <c r="Q30" s="144"/>
      <c r="R30" s="144"/>
      <c r="S30" s="144"/>
    </row>
    <row r="31" spans="1:19" ht="16.5" customHeight="1" x14ac:dyDescent="0.25">
      <c r="A31" s="16">
        <v>21</v>
      </c>
      <c r="B31" s="220" t="str">
        <f>CONCATENATE('Class Info.'!B30," ",'Class Info.'!C30)</f>
        <v xml:space="preserve"> </v>
      </c>
      <c r="C31" s="220" t="str">
        <f>'Class Info.'!E30</f>
        <v>-</v>
      </c>
      <c r="D31" s="83" t="s">
        <v>10</v>
      </c>
      <c r="E31" s="149" t="s">
        <v>10</v>
      </c>
      <c r="F31" s="83" t="s">
        <v>10</v>
      </c>
      <c r="G31" s="152" t="str">
        <f t="shared" si="0"/>
        <v>-</v>
      </c>
      <c r="H31" s="158" t="str">
        <f t="shared" si="1"/>
        <v>-</v>
      </c>
      <c r="I31" s="147" t="str">
        <f t="shared" si="2"/>
        <v>-</v>
      </c>
      <c r="M31" s="144" t="str">
        <f t="shared" si="5"/>
        <v>-</v>
      </c>
      <c r="N31" s="144" t="str">
        <f t="shared" si="3"/>
        <v>-</v>
      </c>
      <c r="O31" s="144" t="str">
        <f t="shared" si="4"/>
        <v>-</v>
      </c>
      <c r="Q31" s="144"/>
      <c r="R31" s="144"/>
      <c r="S31" s="144"/>
    </row>
    <row r="32" spans="1:19" ht="16.5" customHeight="1" x14ac:dyDescent="0.25">
      <c r="A32" s="16">
        <v>22</v>
      </c>
      <c r="B32" s="220" t="str">
        <f>CONCATENATE('Class Info.'!B31," ",'Class Info.'!C31)</f>
        <v xml:space="preserve"> </v>
      </c>
      <c r="C32" s="220" t="str">
        <f>'Class Info.'!E31</f>
        <v>-</v>
      </c>
      <c r="D32" s="83" t="s">
        <v>10</v>
      </c>
      <c r="E32" s="82" t="s">
        <v>10</v>
      </c>
      <c r="F32" s="83" t="s">
        <v>10</v>
      </c>
      <c r="G32" s="152" t="str">
        <f t="shared" si="0"/>
        <v>-</v>
      </c>
      <c r="H32" s="158" t="str">
        <f t="shared" si="1"/>
        <v>-</v>
      </c>
      <c r="I32" s="147" t="str">
        <f t="shared" si="2"/>
        <v>-</v>
      </c>
      <c r="M32" s="144" t="str">
        <f t="shared" si="5"/>
        <v>-</v>
      </c>
      <c r="N32" s="144" t="str">
        <f t="shared" si="3"/>
        <v>-</v>
      </c>
      <c r="O32" s="144" t="str">
        <f t="shared" si="4"/>
        <v>-</v>
      </c>
      <c r="Q32" s="144"/>
      <c r="R32" s="144"/>
      <c r="S32" s="144"/>
    </row>
    <row r="33" spans="1:19" ht="16.5" customHeight="1" x14ac:dyDescent="0.25">
      <c r="A33" s="16">
        <v>23</v>
      </c>
      <c r="B33" s="220" t="str">
        <f>CONCATENATE('Class Info.'!B32," ",'Class Info.'!C32)</f>
        <v xml:space="preserve"> </v>
      </c>
      <c r="C33" s="220" t="str">
        <f>'Class Info.'!E32</f>
        <v>-</v>
      </c>
      <c r="D33" s="83" t="s">
        <v>10</v>
      </c>
      <c r="E33" s="82" t="s">
        <v>10</v>
      </c>
      <c r="F33" s="83" t="s">
        <v>10</v>
      </c>
      <c r="G33" s="152" t="str">
        <f t="shared" si="0"/>
        <v>-</v>
      </c>
      <c r="H33" s="158" t="str">
        <f t="shared" si="1"/>
        <v>-</v>
      </c>
      <c r="I33" s="147" t="str">
        <f t="shared" si="2"/>
        <v>-</v>
      </c>
      <c r="M33" s="144" t="str">
        <f t="shared" si="5"/>
        <v>-</v>
      </c>
      <c r="N33" s="144" t="str">
        <f t="shared" si="3"/>
        <v>-</v>
      </c>
      <c r="O33" s="144" t="str">
        <f t="shared" si="4"/>
        <v>-</v>
      </c>
      <c r="Q33" s="144"/>
      <c r="R33" s="144"/>
      <c r="S33" s="144"/>
    </row>
    <row r="34" spans="1:19" ht="16.5" customHeight="1" x14ac:dyDescent="0.25">
      <c r="A34" s="16">
        <v>24</v>
      </c>
      <c r="B34" s="220" t="str">
        <f>CONCATENATE('Class Info.'!B33," ",'Class Info.'!C33)</f>
        <v xml:space="preserve"> </v>
      </c>
      <c r="C34" s="220" t="str">
        <f>'Class Info.'!E33</f>
        <v>-</v>
      </c>
      <c r="D34" s="83" t="s">
        <v>10</v>
      </c>
      <c r="E34" s="82" t="s">
        <v>10</v>
      </c>
      <c r="F34" s="83" t="s">
        <v>10</v>
      </c>
      <c r="G34" s="152" t="str">
        <f t="shared" si="0"/>
        <v>-</v>
      </c>
      <c r="H34" s="158" t="str">
        <f t="shared" si="1"/>
        <v>-</v>
      </c>
      <c r="I34" s="147" t="str">
        <f t="shared" si="2"/>
        <v>-</v>
      </c>
      <c r="M34" s="144" t="str">
        <f t="shared" si="5"/>
        <v>-</v>
      </c>
      <c r="N34" s="144" t="str">
        <f t="shared" si="3"/>
        <v>-</v>
      </c>
      <c r="O34" s="144" t="str">
        <f t="shared" si="4"/>
        <v>-</v>
      </c>
      <c r="Q34" s="144"/>
      <c r="R34" s="144"/>
      <c r="S34" s="144"/>
    </row>
    <row r="35" spans="1:19" ht="16.5" customHeight="1" x14ac:dyDescent="0.25">
      <c r="A35" s="16">
        <v>25</v>
      </c>
      <c r="B35" s="220" t="str">
        <f>CONCATENATE('Class Info.'!B34," ",'Class Info.'!C34)</f>
        <v xml:space="preserve"> </v>
      </c>
      <c r="C35" s="220" t="str">
        <f>'Class Info.'!E34</f>
        <v>-</v>
      </c>
      <c r="D35" s="83" t="s">
        <v>10</v>
      </c>
      <c r="E35" s="82" t="s">
        <v>10</v>
      </c>
      <c r="F35" s="83" t="s">
        <v>10</v>
      </c>
      <c r="G35" s="152" t="str">
        <f t="shared" si="0"/>
        <v>-</v>
      </c>
      <c r="H35" s="158" t="str">
        <f t="shared" si="1"/>
        <v>-</v>
      </c>
      <c r="I35" s="147" t="str">
        <f t="shared" si="2"/>
        <v>-</v>
      </c>
      <c r="M35" s="144" t="str">
        <f t="shared" si="5"/>
        <v>-</v>
      </c>
      <c r="N35" s="144" t="str">
        <f t="shared" si="3"/>
        <v>-</v>
      </c>
      <c r="O35" s="144" t="str">
        <f t="shared" si="4"/>
        <v>-</v>
      </c>
      <c r="Q35" s="144"/>
      <c r="R35" s="144"/>
      <c r="S35" s="144"/>
    </row>
    <row r="36" spans="1:19" ht="16.5" customHeight="1" x14ac:dyDescent="0.25">
      <c r="A36" s="16">
        <v>26</v>
      </c>
      <c r="B36" s="220" t="str">
        <f>CONCATENATE('Class Info.'!B35," ",'Class Info.'!C35)</f>
        <v xml:space="preserve"> </v>
      </c>
      <c r="C36" s="220" t="str">
        <f>'Class Info.'!E35</f>
        <v>-</v>
      </c>
      <c r="D36" s="83" t="s">
        <v>10</v>
      </c>
      <c r="E36" s="149" t="s">
        <v>10</v>
      </c>
      <c r="F36" s="83" t="s">
        <v>10</v>
      </c>
      <c r="G36" s="152" t="str">
        <f t="shared" si="0"/>
        <v>-</v>
      </c>
      <c r="H36" s="158" t="str">
        <f t="shared" si="1"/>
        <v>-</v>
      </c>
      <c r="I36" s="147" t="str">
        <f t="shared" si="2"/>
        <v>-</v>
      </c>
      <c r="M36" s="144" t="str">
        <f t="shared" si="5"/>
        <v>-</v>
      </c>
      <c r="N36" s="144" t="str">
        <f t="shared" si="3"/>
        <v>-</v>
      </c>
      <c r="O36" s="144" t="str">
        <f t="shared" si="4"/>
        <v>-</v>
      </c>
      <c r="Q36" s="144"/>
      <c r="R36" s="144"/>
      <c r="S36" s="144"/>
    </row>
    <row r="37" spans="1:19" ht="16.5" customHeight="1" x14ac:dyDescent="0.25">
      <c r="A37" s="16">
        <v>27</v>
      </c>
      <c r="B37" s="220" t="str">
        <f>CONCATENATE('Class Info.'!B36," ",'Class Info.'!C36)</f>
        <v xml:space="preserve"> </v>
      </c>
      <c r="C37" s="220" t="str">
        <f>'Class Info.'!E36</f>
        <v>-</v>
      </c>
      <c r="D37" s="83" t="s">
        <v>10</v>
      </c>
      <c r="E37" s="82" t="s">
        <v>10</v>
      </c>
      <c r="F37" s="83" t="s">
        <v>10</v>
      </c>
      <c r="G37" s="152" t="str">
        <f t="shared" si="0"/>
        <v>-</v>
      </c>
      <c r="H37" s="158" t="str">
        <f t="shared" si="1"/>
        <v>-</v>
      </c>
      <c r="I37" s="147" t="str">
        <f t="shared" si="2"/>
        <v>-</v>
      </c>
      <c r="M37" s="144" t="str">
        <f t="shared" si="5"/>
        <v>-</v>
      </c>
      <c r="N37" s="144" t="str">
        <f t="shared" si="3"/>
        <v>-</v>
      </c>
      <c r="O37" s="144" t="str">
        <f t="shared" si="4"/>
        <v>-</v>
      </c>
      <c r="Q37" s="144"/>
      <c r="R37" s="144"/>
      <c r="S37" s="144"/>
    </row>
    <row r="38" spans="1:19" ht="16.5" customHeight="1" x14ac:dyDescent="0.25">
      <c r="A38" s="16">
        <v>28</v>
      </c>
      <c r="B38" s="220" t="str">
        <f>CONCATENATE('Class Info.'!B37," ",'Class Info.'!C37)</f>
        <v xml:space="preserve"> </v>
      </c>
      <c r="C38" s="220" t="str">
        <f>'Class Info.'!E37</f>
        <v>-</v>
      </c>
      <c r="D38" s="83" t="s">
        <v>10</v>
      </c>
      <c r="E38" s="82" t="s">
        <v>10</v>
      </c>
      <c r="F38" s="83" t="s">
        <v>10</v>
      </c>
      <c r="G38" s="152" t="str">
        <f t="shared" si="0"/>
        <v>-</v>
      </c>
      <c r="H38" s="158" t="str">
        <f t="shared" si="1"/>
        <v>-</v>
      </c>
      <c r="I38" s="147" t="str">
        <f t="shared" si="2"/>
        <v>-</v>
      </c>
      <c r="M38" s="144" t="str">
        <f t="shared" si="5"/>
        <v>-</v>
      </c>
      <c r="N38" s="144" t="str">
        <f t="shared" si="3"/>
        <v>-</v>
      </c>
      <c r="O38" s="144" t="str">
        <f t="shared" si="4"/>
        <v>-</v>
      </c>
      <c r="Q38" s="144"/>
      <c r="R38" s="144"/>
      <c r="S38" s="144"/>
    </row>
    <row r="39" spans="1:19" ht="16.5" customHeight="1" x14ac:dyDescent="0.25">
      <c r="A39" s="16">
        <v>29</v>
      </c>
      <c r="B39" s="220" t="str">
        <f>CONCATENATE('Class Info.'!B38," ",'Class Info.'!C38)</f>
        <v xml:space="preserve"> </v>
      </c>
      <c r="C39" s="220" t="str">
        <f>'Class Info.'!E38</f>
        <v>-</v>
      </c>
      <c r="D39" s="83" t="s">
        <v>10</v>
      </c>
      <c r="E39" s="82" t="s">
        <v>10</v>
      </c>
      <c r="F39" s="83" t="s">
        <v>10</v>
      </c>
      <c r="G39" s="152" t="str">
        <f t="shared" si="0"/>
        <v>-</v>
      </c>
      <c r="H39" s="158" t="str">
        <f t="shared" si="1"/>
        <v>-</v>
      </c>
      <c r="I39" s="147" t="str">
        <f t="shared" si="2"/>
        <v>-</v>
      </c>
      <c r="M39" s="144" t="str">
        <f t="shared" si="5"/>
        <v>-</v>
      </c>
      <c r="N39" s="144" t="str">
        <f t="shared" si="3"/>
        <v>-</v>
      </c>
      <c r="O39" s="144" t="str">
        <f t="shared" si="4"/>
        <v>-</v>
      </c>
      <c r="Q39" s="144"/>
      <c r="R39" s="144"/>
      <c r="S39" s="144"/>
    </row>
    <row r="40" spans="1:19" ht="16.5" customHeight="1" x14ac:dyDescent="0.25">
      <c r="A40" s="16">
        <v>30</v>
      </c>
      <c r="B40" s="220" t="str">
        <f>CONCATENATE('Class Info.'!B39," ",'Class Info.'!C39)</f>
        <v xml:space="preserve"> </v>
      </c>
      <c r="C40" s="220" t="str">
        <f>'Class Info.'!E39</f>
        <v>-</v>
      </c>
      <c r="D40" s="83" t="s">
        <v>10</v>
      </c>
      <c r="E40" s="82" t="s">
        <v>10</v>
      </c>
      <c r="F40" s="83" t="s">
        <v>10</v>
      </c>
      <c r="G40" s="152" t="str">
        <f t="shared" si="0"/>
        <v>-</v>
      </c>
      <c r="H40" s="158" t="str">
        <f t="shared" si="1"/>
        <v>-</v>
      </c>
      <c r="I40" s="147" t="str">
        <f t="shared" si="2"/>
        <v>-</v>
      </c>
      <c r="M40" s="144" t="str">
        <f t="shared" si="5"/>
        <v>-</v>
      </c>
      <c r="N40" s="144" t="str">
        <f t="shared" si="3"/>
        <v>-</v>
      </c>
      <c r="O40" s="144" t="str">
        <f t="shared" si="4"/>
        <v>-</v>
      </c>
      <c r="Q40" s="144"/>
      <c r="R40" s="144"/>
      <c r="S40" s="144"/>
    </row>
    <row r="41" spans="1:19" ht="16.5" customHeight="1" x14ac:dyDescent="0.25">
      <c r="A41" s="16">
        <v>31</v>
      </c>
      <c r="B41" s="220" t="str">
        <f>CONCATENATE('Class Info.'!B40," ",'Class Info.'!C40)</f>
        <v xml:space="preserve"> </v>
      </c>
      <c r="C41" s="220" t="str">
        <f>'Class Info.'!E40</f>
        <v>-</v>
      </c>
      <c r="D41" s="83" t="s">
        <v>10</v>
      </c>
      <c r="E41" s="82" t="s">
        <v>10</v>
      </c>
      <c r="F41" s="83" t="s">
        <v>10</v>
      </c>
      <c r="G41" s="152" t="str">
        <f t="shared" si="0"/>
        <v>-</v>
      </c>
      <c r="H41" s="158" t="str">
        <f t="shared" si="1"/>
        <v>-</v>
      </c>
      <c r="I41" s="147" t="str">
        <f t="shared" si="2"/>
        <v>-</v>
      </c>
      <c r="M41" s="144" t="str">
        <f t="shared" si="5"/>
        <v>-</v>
      </c>
      <c r="N41" s="144" t="str">
        <f t="shared" si="3"/>
        <v>-</v>
      </c>
      <c r="O41" s="144" t="str">
        <f t="shared" si="4"/>
        <v>-</v>
      </c>
      <c r="Q41" s="144"/>
      <c r="R41" s="144"/>
      <c r="S41" s="144"/>
    </row>
    <row r="42" spans="1:19" ht="16.5" customHeight="1" x14ac:dyDescent="0.25">
      <c r="A42" s="16">
        <v>32</v>
      </c>
      <c r="B42" s="220" t="str">
        <f>CONCATENATE('Class Info.'!B41," ",'Class Info.'!C41)</f>
        <v xml:space="preserve"> </v>
      </c>
      <c r="C42" s="220" t="str">
        <f>'Class Info.'!E41</f>
        <v>-</v>
      </c>
      <c r="D42" s="83" t="s">
        <v>10</v>
      </c>
      <c r="E42" s="82" t="s">
        <v>10</v>
      </c>
      <c r="F42" s="83" t="s">
        <v>10</v>
      </c>
      <c r="G42" s="152" t="str">
        <f t="shared" si="0"/>
        <v>-</v>
      </c>
      <c r="H42" s="158" t="str">
        <f t="shared" si="1"/>
        <v>-</v>
      </c>
      <c r="I42" s="147" t="str">
        <f t="shared" si="2"/>
        <v>-</v>
      </c>
      <c r="M42" s="144" t="str">
        <f t="shared" si="5"/>
        <v>-</v>
      </c>
      <c r="N42" s="144" t="str">
        <f t="shared" si="3"/>
        <v>-</v>
      </c>
      <c r="O42" s="144" t="str">
        <f t="shared" si="4"/>
        <v>-</v>
      </c>
      <c r="Q42" s="144"/>
      <c r="R42" s="144"/>
      <c r="S42" s="144"/>
    </row>
    <row r="43" spans="1:19" ht="16.5" customHeight="1" x14ac:dyDescent="0.25">
      <c r="A43" s="16">
        <v>33</v>
      </c>
      <c r="B43" s="220" t="str">
        <f>CONCATENATE('Class Info.'!B42," ",'Class Info.'!C42)</f>
        <v xml:space="preserve"> </v>
      </c>
      <c r="C43" s="220" t="str">
        <f>'Class Info.'!E42</f>
        <v>-</v>
      </c>
      <c r="D43" s="83" t="s">
        <v>10</v>
      </c>
      <c r="E43" s="82" t="s">
        <v>10</v>
      </c>
      <c r="F43" s="83" t="s">
        <v>10</v>
      </c>
      <c r="G43" s="152" t="str">
        <f t="shared" si="0"/>
        <v>-</v>
      </c>
      <c r="H43" s="158" t="str">
        <f t="shared" si="1"/>
        <v>-</v>
      </c>
      <c r="I43" s="147" t="str">
        <f t="shared" si="2"/>
        <v>-</v>
      </c>
      <c r="M43" s="144" t="str">
        <f t="shared" si="5"/>
        <v>-</v>
      </c>
      <c r="N43" s="144" t="str">
        <f t="shared" si="3"/>
        <v>-</v>
      </c>
      <c r="O43" s="144" t="str">
        <f t="shared" si="4"/>
        <v>-</v>
      </c>
      <c r="Q43" s="144"/>
      <c r="R43" s="144"/>
      <c r="S43" s="144"/>
    </row>
    <row r="44" spans="1:19" ht="16.5" customHeight="1" x14ac:dyDescent="0.25">
      <c r="A44" s="16">
        <v>34</v>
      </c>
      <c r="B44" s="220" t="str">
        <f>CONCATENATE('Class Info.'!B43," ",'Class Info.'!C43)</f>
        <v xml:space="preserve"> </v>
      </c>
      <c r="C44" s="220" t="str">
        <f>'Class Info.'!E43</f>
        <v>-</v>
      </c>
      <c r="D44" s="83" t="s">
        <v>10</v>
      </c>
      <c r="E44" s="82" t="s">
        <v>10</v>
      </c>
      <c r="F44" s="83" t="s">
        <v>10</v>
      </c>
      <c r="G44" s="152" t="str">
        <f t="shared" si="0"/>
        <v>-</v>
      </c>
      <c r="H44" s="158" t="str">
        <f t="shared" si="1"/>
        <v>-</v>
      </c>
      <c r="I44" s="147" t="str">
        <f t="shared" si="2"/>
        <v>-</v>
      </c>
      <c r="M44" s="144" t="str">
        <f t="shared" si="5"/>
        <v>-</v>
      </c>
      <c r="N44" s="144" t="str">
        <f t="shared" si="3"/>
        <v>-</v>
      </c>
      <c r="O44" s="144" t="str">
        <f t="shared" si="4"/>
        <v>-</v>
      </c>
      <c r="Q44" s="144"/>
      <c r="R44" s="144"/>
      <c r="S44" s="144"/>
    </row>
    <row r="45" spans="1:19" ht="16.5" customHeight="1" x14ac:dyDescent="0.25">
      <c r="A45" s="16">
        <v>35</v>
      </c>
      <c r="B45" s="220" t="str">
        <f>CONCATENATE('Class Info.'!B44," ",'Class Info.'!C44)</f>
        <v xml:space="preserve"> </v>
      </c>
      <c r="C45" s="220" t="str">
        <f>'Class Info.'!E44</f>
        <v>-</v>
      </c>
      <c r="D45" s="83" t="s">
        <v>10</v>
      </c>
      <c r="E45" s="82" t="s">
        <v>10</v>
      </c>
      <c r="F45" s="83" t="s">
        <v>10</v>
      </c>
      <c r="G45" s="152" t="str">
        <f t="shared" si="0"/>
        <v>-</v>
      </c>
      <c r="H45" s="158" t="str">
        <f t="shared" si="1"/>
        <v>-</v>
      </c>
      <c r="I45" s="147" t="str">
        <f t="shared" si="2"/>
        <v>-</v>
      </c>
      <c r="M45" s="144" t="str">
        <f t="shared" si="5"/>
        <v>-</v>
      </c>
      <c r="N45" s="144" t="str">
        <f t="shared" si="3"/>
        <v>-</v>
      </c>
      <c r="O45" s="144" t="str">
        <f t="shared" si="4"/>
        <v>-</v>
      </c>
      <c r="Q45" s="144"/>
      <c r="R45" s="144"/>
      <c r="S45" s="144"/>
    </row>
    <row r="46" spans="1:19" ht="16.5" customHeight="1" x14ac:dyDescent="0.25">
      <c r="A46" s="317" t="s">
        <v>93</v>
      </c>
      <c r="B46" s="317"/>
      <c r="C46" s="204"/>
      <c r="D46" s="72" t="str">
        <f>IFERROR(AVERAGE(D11:D45),"-")</f>
        <v>-</v>
      </c>
      <c r="E46" s="72" t="str">
        <f>IFERROR(AVERAGE(E11:E45),"-")</f>
        <v>-</v>
      </c>
      <c r="F46" s="72" t="str">
        <f>IFERROR(AVERAGE(F11:F45),"-")</f>
        <v>-</v>
      </c>
      <c r="G46" s="160" t="str">
        <f>IFERROR((IF((MAX(D46:F46)/K7)=0,"-",MAX(D46:F46)/K$7)),"-")</f>
        <v>-</v>
      </c>
      <c r="H46" s="159" t="str">
        <f t="shared" si="1"/>
        <v>-</v>
      </c>
      <c r="I46" s="160" t="str">
        <f>IFERROR((COUNTIF(I11:I45,"Yes")/(COUNTIF(I11:I45,"Yes")+COUNTIF(I11:I45,"No"))),"-")</f>
        <v>-</v>
      </c>
    </row>
    <row r="47" spans="1:19" ht="16.5" customHeight="1" x14ac:dyDescent="0.25">
      <c r="A47" s="316" t="s">
        <v>91</v>
      </c>
      <c r="B47" s="316"/>
      <c r="C47" s="203"/>
      <c r="D47" s="146" t="str">
        <f>IFERROR((D46/$K$7),"-")</f>
        <v>-</v>
      </c>
      <c r="E47" s="146" t="str">
        <f>IFERROR((E46/$K$7),"-")</f>
        <v>-</v>
      </c>
      <c r="F47" s="146" t="str">
        <f>IFERROR((F46/$K$7),"-")</f>
        <v>-</v>
      </c>
      <c r="G47" s="344"/>
      <c r="H47" s="345"/>
      <c r="I47" s="345"/>
    </row>
    <row r="48" spans="1:19" ht="16.5" customHeight="1" x14ac:dyDescent="0.25">
      <c r="A48" s="317" t="s">
        <v>94</v>
      </c>
      <c r="B48" s="317"/>
      <c r="C48" s="204"/>
      <c r="D48" s="106" t="s">
        <v>10</v>
      </c>
      <c r="E48" s="75" t="str">
        <f>IFERROR(((E46-D46)/D46),"-")</f>
        <v>-</v>
      </c>
      <c r="F48" s="75" t="str">
        <f>IFERROR(((F46-E46)/E46),"-")</f>
        <v>-</v>
      </c>
      <c r="G48" s="346"/>
      <c r="H48" s="347"/>
      <c r="I48" s="347"/>
    </row>
    <row r="49" spans="1:9" ht="16.5" customHeight="1" x14ac:dyDescent="0.25">
      <c r="A49" s="316" t="s">
        <v>92</v>
      </c>
      <c r="B49" s="316"/>
      <c r="C49" s="203"/>
      <c r="D49" s="146" t="str">
        <f>IFERROR((COUNTIF(M11:M45,"Yes")/(COUNTIF(M11:M45,"Yes")+COUNTIF(M11:M45,"No"))),"-")</f>
        <v>-</v>
      </c>
      <c r="E49" s="146" t="str">
        <f>IFERROR((COUNTIF(N11:N45,"Yes")/(COUNTIF(N11:N45,"Yes")+COUNTIF(N11:N45,"No"))),"-")</f>
        <v>-</v>
      </c>
      <c r="F49" s="146" t="str">
        <f>IFERROR((COUNTIF(O11:O45,"Yes")/(COUNTIF(O11:O45,"Yes")+COUNTIF(O11:O45,"No"))),"-")</f>
        <v>-</v>
      </c>
      <c r="G49" s="346"/>
      <c r="H49" s="347"/>
      <c r="I49" s="347"/>
    </row>
  </sheetData>
  <mergeCells count="16">
    <mergeCell ref="A10:B10"/>
    <mergeCell ref="B2:L2"/>
    <mergeCell ref="B3:L3"/>
    <mergeCell ref="A5:B6"/>
    <mergeCell ref="D5:F6"/>
    <mergeCell ref="G5:I6"/>
    <mergeCell ref="J5:L5"/>
    <mergeCell ref="A7:B7"/>
    <mergeCell ref="D7:F7"/>
    <mergeCell ref="G7:I7"/>
    <mergeCell ref="A9:I9"/>
    <mergeCell ref="A46:B46"/>
    <mergeCell ref="A47:B47"/>
    <mergeCell ref="G47:I49"/>
    <mergeCell ref="A48:B48"/>
    <mergeCell ref="A49:B49"/>
  </mergeCells>
  <dataValidations count="2">
    <dataValidation allowBlank="1" showErrorMessage="1" promptTitle="Don't Change This Cell." prompt="If you wish to change a student name, enter it into the &quot;70&quot; spreadsheet and hit the &quot;reset&quot; button." sqref="B11:C45"/>
    <dataValidation allowBlank="1" showErrorMessage="1" sqref="A9:A49 G5 M9:P46 A5 L8 J6:L6 Q8:XFD46 G10:I46 D5 A8:F8 D10:F49 G7 A7 D7"/>
  </dataValidations>
  <pageMargins left="0.3" right="0.3" top="0.3" bottom="0.3"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AH46"/>
  <sheetViews>
    <sheetView workbookViewId="0">
      <pane xSplit="2" ySplit="10" topLeftCell="C20" activePane="bottomRight" state="frozen"/>
      <selection pane="topRight" activeCell="C1" sqref="C1"/>
      <selection pane="bottomLeft" activeCell="A11" sqref="A11"/>
      <selection pane="bottomRight" activeCell="Q3" sqref="Q3"/>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s>
  <sheetData>
    <row r="2" spans="1:34" ht="20.25" x14ac:dyDescent="0.3">
      <c r="B2" s="353" t="s">
        <v>156</v>
      </c>
      <c r="C2" s="353"/>
      <c r="D2" s="353"/>
      <c r="E2" s="353"/>
      <c r="F2" s="353"/>
      <c r="G2" s="353"/>
      <c r="H2" s="353"/>
      <c r="I2" s="353"/>
      <c r="J2" s="2"/>
      <c r="K2" s="2"/>
      <c r="L2" s="2"/>
      <c r="M2" s="2"/>
      <c r="N2" s="2"/>
      <c r="O2" s="2"/>
      <c r="P2" s="2"/>
    </row>
    <row r="3" spans="1:34" ht="15.75" x14ac:dyDescent="0.25">
      <c r="B3" s="273" t="s">
        <v>181</v>
      </c>
      <c r="C3" s="273"/>
      <c r="D3" s="273"/>
      <c r="E3" s="273"/>
      <c r="F3" s="273"/>
      <c r="G3" s="273"/>
      <c r="H3" s="273"/>
      <c r="I3" s="273"/>
      <c r="J3" s="273"/>
      <c r="K3" s="3"/>
      <c r="L3" s="3"/>
      <c r="M3" s="3"/>
      <c r="N3" s="3"/>
      <c r="O3" s="3"/>
      <c r="P3" s="3"/>
    </row>
    <row r="4" spans="1:34" ht="15.75" x14ac:dyDescent="0.25">
      <c r="B4" s="223"/>
      <c r="C4" s="223"/>
      <c r="D4" s="223"/>
      <c r="E4" s="223"/>
      <c r="F4" s="223"/>
      <c r="G4" s="223"/>
      <c r="H4" s="223"/>
      <c r="I4" s="223"/>
      <c r="S4" s="223"/>
      <c r="W4" s="223"/>
    </row>
    <row r="5" spans="1:34" x14ac:dyDescent="0.25">
      <c r="A5" s="271" t="s">
        <v>25</v>
      </c>
      <c r="B5" s="271"/>
      <c r="C5" s="274" t="s">
        <v>27</v>
      </c>
      <c r="D5" s="275"/>
      <c r="E5" s="276"/>
      <c r="F5" s="222" t="s">
        <v>26</v>
      </c>
      <c r="H5" s="329" t="s">
        <v>167</v>
      </c>
      <c r="I5" s="330"/>
      <c r="J5" s="330"/>
    </row>
    <row r="6" spans="1:34" x14ac:dyDescent="0.25">
      <c r="A6" s="271"/>
      <c r="B6" s="271"/>
      <c r="C6" s="274"/>
      <c r="D6" s="275"/>
      <c r="E6" s="276"/>
      <c r="F6" s="222"/>
      <c r="H6" s="155" t="s">
        <v>0</v>
      </c>
      <c r="I6" s="155" t="s">
        <v>8</v>
      </c>
      <c r="J6" s="155" t="s">
        <v>95</v>
      </c>
    </row>
    <row r="7" spans="1:34" x14ac:dyDescent="0.25">
      <c r="A7" s="322" t="str">
        <f>'Class Info.'!A7</f>
        <v>??</v>
      </c>
      <c r="B7" s="322"/>
      <c r="C7" s="324" t="str">
        <f>'Class Info.'!E7</f>
        <v>??</v>
      </c>
      <c r="D7" s="349"/>
      <c r="E7" s="325"/>
      <c r="F7" s="236" t="str">
        <f>'Class Info.'!H7</f>
        <v>?</v>
      </c>
      <c r="H7" s="156" t="s">
        <v>10</v>
      </c>
      <c r="I7" s="156" t="s">
        <v>10</v>
      </c>
      <c r="J7" s="156" t="s">
        <v>10</v>
      </c>
      <c r="L7" s="218"/>
    </row>
    <row r="9" spans="1:34" ht="14.45" customHeight="1" x14ac:dyDescent="0.25">
      <c r="A9" s="228"/>
      <c r="B9" s="228"/>
      <c r="C9" s="228"/>
      <c r="D9" s="341" t="s">
        <v>168</v>
      </c>
      <c r="E9" s="342"/>
      <c r="F9" s="342"/>
      <c r="G9" s="342"/>
      <c r="H9" s="342"/>
      <c r="I9" s="342"/>
      <c r="J9" s="342"/>
      <c r="K9" s="229"/>
      <c r="L9" s="350" t="s">
        <v>169</v>
      </c>
      <c r="M9" s="351"/>
      <c r="N9" s="352"/>
      <c r="O9" s="229"/>
      <c r="P9" s="331" t="s">
        <v>170</v>
      </c>
      <c r="Q9" s="331"/>
      <c r="R9" s="331"/>
      <c r="S9" s="229"/>
      <c r="T9" s="331" t="s">
        <v>171</v>
      </c>
      <c r="U9" s="331"/>
      <c r="V9" s="331"/>
      <c r="W9" s="229"/>
      <c r="X9" s="331" t="s">
        <v>172</v>
      </c>
      <c r="Y9" s="331"/>
      <c r="Z9" s="331"/>
      <c r="AA9" s="229"/>
      <c r="AB9" s="331" t="s">
        <v>173</v>
      </c>
      <c r="AC9" s="331"/>
      <c r="AD9" s="331"/>
      <c r="AE9" s="229"/>
      <c r="AF9" s="331" t="s">
        <v>174</v>
      </c>
      <c r="AG9" s="331"/>
      <c r="AH9" s="331"/>
    </row>
    <row r="10" spans="1:34" ht="15.75" thickBot="1" x14ac:dyDescent="0.3">
      <c r="A10" s="309" t="s">
        <v>2</v>
      </c>
      <c r="B10" s="310"/>
      <c r="C10" s="84" t="s">
        <v>119</v>
      </c>
      <c r="D10" s="157" t="s">
        <v>114</v>
      </c>
      <c r="E10" s="157" t="s">
        <v>115</v>
      </c>
      <c r="F10" s="157" t="s">
        <v>116</v>
      </c>
      <c r="G10" s="241"/>
      <c r="H10" s="166" t="s">
        <v>85</v>
      </c>
      <c r="I10" s="150" t="s">
        <v>78</v>
      </c>
      <c r="J10" s="166" t="s">
        <v>95</v>
      </c>
      <c r="K10" s="230"/>
      <c r="L10" s="157" t="s">
        <v>114</v>
      </c>
      <c r="M10" s="157" t="s">
        <v>115</v>
      </c>
      <c r="N10" s="157" t="s">
        <v>116</v>
      </c>
      <c r="O10" s="230"/>
      <c r="P10" s="157" t="s">
        <v>114</v>
      </c>
      <c r="Q10" s="157" t="s">
        <v>115</v>
      </c>
      <c r="R10" s="157" t="s">
        <v>116</v>
      </c>
      <c r="S10" s="230"/>
      <c r="T10" s="157" t="s">
        <v>114</v>
      </c>
      <c r="U10" s="157" t="s">
        <v>115</v>
      </c>
      <c r="V10" s="157" t="s">
        <v>116</v>
      </c>
      <c r="W10" s="230"/>
      <c r="X10" s="157" t="s">
        <v>114</v>
      </c>
      <c r="Y10" s="157" t="s">
        <v>115</v>
      </c>
      <c r="Z10" s="157" t="s">
        <v>116</v>
      </c>
      <c r="AA10" s="230"/>
      <c r="AB10" s="157" t="s">
        <v>114</v>
      </c>
      <c r="AC10" s="157" t="s">
        <v>115</v>
      </c>
      <c r="AD10" s="157" t="s">
        <v>116</v>
      </c>
      <c r="AE10" s="230"/>
      <c r="AF10" s="157" t="s">
        <v>114</v>
      </c>
      <c r="AG10" s="157" t="s">
        <v>115</v>
      </c>
      <c r="AH10" s="157" t="s">
        <v>116</v>
      </c>
    </row>
    <row r="11" spans="1:34" ht="15.75" thickTop="1" x14ac:dyDescent="0.25">
      <c r="A11" s="85">
        <v>1</v>
      </c>
      <c r="B11" s="220" t="str">
        <f>CONCATENATE('Class Info.'!B10," ",'Class Info.'!C10)</f>
        <v xml:space="preserve"> </v>
      </c>
      <c r="C11" s="220" t="str">
        <f>'Class Info.'!E10</f>
        <v>-</v>
      </c>
      <c r="D11" s="83" t="s">
        <v>10</v>
      </c>
      <c r="E11" s="82" t="s">
        <v>10</v>
      </c>
      <c r="F11" s="83" t="s">
        <v>10</v>
      </c>
      <c r="G11" s="242"/>
      <c r="H11" s="152" t="str">
        <f>IFERROR((IF((MAX(D11:F11)/I$7)=0,"-",MAX(D11:F11)/I$7)),"-")</f>
        <v>-</v>
      </c>
      <c r="I11" s="158" t="str">
        <f>IFERROR((IF((MAX(D11:F11)-D11)/D11=0,"-",MAX(D11:F11)-D11)/D11),"-")</f>
        <v>-</v>
      </c>
      <c r="J11" s="147" t="str">
        <f>IFERROR(((IF((MAX(D11:F11)/J$7)=0,"-",IF(MAX(D11:F11)&gt;=J$7,"Yes","No")))),"-")</f>
        <v>-</v>
      </c>
      <c r="K11" s="229"/>
      <c r="L11" s="83"/>
      <c r="M11" s="149"/>
      <c r="N11" s="83"/>
      <c r="O11" s="229"/>
      <c r="P11" s="83"/>
      <c r="Q11" s="149"/>
      <c r="R11" s="83"/>
      <c r="S11" s="229"/>
      <c r="T11" s="83"/>
      <c r="U11" s="149"/>
      <c r="V11" s="83"/>
      <c r="W11" s="229"/>
      <c r="X11" s="83"/>
      <c r="Y11" s="149"/>
      <c r="Z11" s="83"/>
      <c r="AA11" s="229"/>
      <c r="AB11" s="83"/>
      <c r="AC11" s="149"/>
      <c r="AD11" s="83"/>
      <c r="AE11" s="229"/>
      <c r="AF11" s="83"/>
      <c r="AG11" s="149"/>
      <c r="AH11" s="83"/>
    </row>
    <row r="12" spans="1:34" x14ac:dyDescent="0.25">
      <c r="A12" s="16">
        <v>2</v>
      </c>
      <c r="B12" s="220" t="str">
        <f>CONCATENATE('Class Info.'!B11," ",'Class Info.'!C11)</f>
        <v xml:space="preserve"> </v>
      </c>
      <c r="C12" s="220" t="str">
        <f>'Class Info.'!E11</f>
        <v>-</v>
      </c>
      <c r="D12" s="83" t="s">
        <v>10</v>
      </c>
      <c r="E12" s="82" t="s">
        <v>10</v>
      </c>
      <c r="F12" s="83" t="s">
        <v>10</v>
      </c>
      <c r="G12" s="242"/>
      <c r="H12" s="152" t="str">
        <f t="shared" ref="H12:H45" si="0">IFERROR((IF((MAX(D12:F12)/I$7)=0,"-",MAX(D12:F12)/I$7)),"-")</f>
        <v>-</v>
      </c>
      <c r="I12" s="158" t="str">
        <f t="shared" ref="I12:I45" si="1">IFERROR((IF((MAX(D12:F12)-D12)/D12=0,"-",MAX(D12:F12)-D12)/D12),"-")</f>
        <v>-</v>
      </c>
      <c r="J12" s="147" t="str">
        <f t="shared" ref="J12:J45" si="2">IFERROR(((IF((MAX(D12:F12)/J$7)=0,"-",IF(MAX(D12:F12)&gt;=J$7,"Yes","No")))),"-")</f>
        <v>-</v>
      </c>
      <c r="K12" s="229"/>
      <c r="L12" s="83"/>
      <c r="M12" s="82"/>
      <c r="N12" s="83"/>
      <c r="O12" s="229"/>
      <c r="P12" s="83"/>
      <c r="Q12" s="82"/>
      <c r="R12" s="83"/>
      <c r="S12" s="229"/>
      <c r="T12" s="83"/>
      <c r="U12" s="82"/>
      <c r="V12" s="83"/>
      <c r="W12" s="229"/>
      <c r="X12" s="83"/>
      <c r="Y12" s="82"/>
      <c r="Z12" s="83"/>
      <c r="AA12" s="229"/>
      <c r="AB12" s="83"/>
      <c r="AC12" s="82"/>
      <c r="AD12" s="83"/>
      <c r="AE12" s="229"/>
      <c r="AF12" s="83"/>
      <c r="AG12" s="82"/>
      <c r="AH12" s="83"/>
    </row>
    <row r="13" spans="1:34" x14ac:dyDescent="0.25">
      <c r="A13" s="16">
        <v>3</v>
      </c>
      <c r="B13" s="220" t="str">
        <f>CONCATENATE('Class Info.'!B12," ",'Class Info.'!C12)</f>
        <v xml:space="preserve"> </v>
      </c>
      <c r="C13" s="220" t="str">
        <f>'Class Info.'!E12</f>
        <v>-</v>
      </c>
      <c r="D13" s="83" t="s">
        <v>10</v>
      </c>
      <c r="E13" s="82" t="s">
        <v>10</v>
      </c>
      <c r="F13" s="83" t="s">
        <v>10</v>
      </c>
      <c r="G13" s="242"/>
      <c r="H13" s="152" t="str">
        <f t="shared" si="0"/>
        <v>-</v>
      </c>
      <c r="I13" s="158" t="str">
        <f t="shared" si="1"/>
        <v>-</v>
      </c>
      <c r="J13" s="147" t="str">
        <f t="shared" si="2"/>
        <v>-</v>
      </c>
      <c r="K13" s="229"/>
      <c r="L13" s="83"/>
      <c r="M13" s="82"/>
      <c r="N13" s="83"/>
      <c r="O13" s="229"/>
      <c r="P13" s="83"/>
      <c r="Q13" s="82"/>
      <c r="R13" s="83"/>
      <c r="S13" s="229"/>
      <c r="T13" s="83"/>
      <c r="U13" s="82"/>
      <c r="V13" s="83"/>
      <c r="W13" s="229"/>
      <c r="X13" s="83"/>
      <c r="Y13" s="82"/>
      <c r="Z13" s="83"/>
      <c r="AA13" s="229"/>
      <c r="AB13" s="83"/>
      <c r="AC13" s="82"/>
      <c r="AD13" s="83"/>
      <c r="AE13" s="229"/>
      <c r="AF13" s="83"/>
      <c r="AG13" s="82"/>
      <c r="AH13" s="83"/>
    </row>
    <row r="14" spans="1:34" x14ac:dyDescent="0.25">
      <c r="A14" s="16">
        <v>4</v>
      </c>
      <c r="B14" s="220" t="str">
        <f>CONCATENATE('Class Info.'!B13," ",'Class Info.'!C13)</f>
        <v xml:space="preserve"> </v>
      </c>
      <c r="C14" s="220" t="str">
        <f>'Class Info.'!E13</f>
        <v>-</v>
      </c>
      <c r="D14" s="83" t="s">
        <v>10</v>
      </c>
      <c r="E14" s="82" t="s">
        <v>10</v>
      </c>
      <c r="F14" s="83" t="s">
        <v>10</v>
      </c>
      <c r="G14" s="242"/>
      <c r="H14" s="152" t="str">
        <f t="shared" si="0"/>
        <v>-</v>
      </c>
      <c r="I14" s="158" t="str">
        <f t="shared" si="1"/>
        <v>-</v>
      </c>
      <c r="J14" s="147" t="str">
        <f t="shared" si="2"/>
        <v>-</v>
      </c>
      <c r="K14" s="229"/>
      <c r="L14" s="83"/>
      <c r="M14" s="82"/>
      <c r="N14" s="83"/>
      <c r="O14" s="229"/>
      <c r="P14" s="83"/>
      <c r="Q14" s="82"/>
      <c r="R14" s="83"/>
      <c r="S14" s="229"/>
      <c r="T14" s="83"/>
      <c r="U14" s="82"/>
      <c r="V14" s="83"/>
      <c r="W14" s="229"/>
      <c r="X14" s="83"/>
      <c r="Y14" s="82"/>
      <c r="Z14" s="83"/>
      <c r="AA14" s="229"/>
      <c r="AB14" s="83"/>
      <c r="AC14" s="82"/>
      <c r="AD14" s="83"/>
      <c r="AE14" s="229"/>
      <c r="AF14" s="83"/>
      <c r="AG14" s="82"/>
      <c r="AH14" s="83"/>
    </row>
    <row r="15" spans="1:34" x14ac:dyDescent="0.25">
      <c r="A15" s="16">
        <v>5</v>
      </c>
      <c r="B15" s="220" t="str">
        <f>CONCATENATE('Class Info.'!B14," ",'Class Info.'!C14)</f>
        <v xml:space="preserve"> </v>
      </c>
      <c r="C15" s="220" t="str">
        <f>'Class Info.'!E14</f>
        <v>-</v>
      </c>
      <c r="D15" s="83" t="s">
        <v>10</v>
      </c>
      <c r="E15" s="82" t="s">
        <v>10</v>
      </c>
      <c r="F15" s="83" t="s">
        <v>10</v>
      </c>
      <c r="G15" s="242"/>
      <c r="H15" s="152" t="str">
        <f t="shared" si="0"/>
        <v>-</v>
      </c>
      <c r="I15" s="158" t="str">
        <f t="shared" si="1"/>
        <v>-</v>
      </c>
      <c r="J15" s="147" t="str">
        <f t="shared" si="2"/>
        <v>-</v>
      </c>
      <c r="K15" s="229"/>
      <c r="L15" s="83"/>
      <c r="M15" s="82"/>
      <c r="N15" s="83"/>
      <c r="O15" s="229"/>
      <c r="P15" s="83"/>
      <c r="Q15" s="82"/>
      <c r="R15" s="83"/>
      <c r="S15" s="229"/>
      <c r="T15" s="83"/>
      <c r="U15" s="82"/>
      <c r="V15" s="83"/>
      <c r="W15" s="229"/>
      <c r="X15" s="83"/>
      <c r="Y15" s="82"/>
      <c r="Z15" s="83"/>
      <c r="AA15" s="229"/>
      <c r="AB15" s="83"/>
      <c r="AC15" s="82"/>
      <c r="AD15" s="83"/>
      <c r="AE15" s="229"/>
      <c r="AF15" s="83"/>
      <c r="AG15" s="82"/>
      <c r="AH15" s="83"/>
    </row>
    <row r="16" spans="1:34" x14ac:dyDescent="0.25">
      <c r="A16" s="16">
        <v>6</v>
      </c>
      <c r="B16" s="220" t="str">
        <f>CONCATENATE('Class Info.'!B15," ",'Class Info.'!C15)</f>
        <v xml:space="preserve"> </v>
      </c>
      <c r="C16" s="220" t="str">
        <f>'Class Info.'!E15</f>
        <v>-</v>
      </c>
      <c r="D16" s="83" t="s">
        <v>10</v>
      </c>
      <c r="E16" s="82" t="s">
        <v>10</v>
      </c>
      <c r="F16" s="83" t="s">
        <v>10</v>
      </c>
      <c r="G16" s="242"/>
      <c r="H16" s="152" t="str">
        <f t="shared" si="0"/>
        <v>-</v>
      </c>
      <c r="I16" s="158" t="str">
        <f t="shared" si="1"/>
        <v>-</v>
      </c>
      <c r="J16" s="147" t="str">
        <f t="shared" si="2"/>
        <v>-</v>
      </c>
      <c r="K16" s="229"/>
      <c r="L16" s="83"/>
      <c r="M16" s="82"/>
      <c r="N16" s="83"/>
      <c r="O16" s="229"/>
      <c r="P16" s="83"/>
      <c r="Q16" s="82"/>
      <c r="R16" s="83"/>
      <c r="S16" s="229"/>
      <c r="T16" s="83"/>
      <c r="U16" s="82"/>
      <c r="V16" s="83"/>
      <c r="W16" s="229"/>
      <c r="X16" s="83"/>
      <c r="Y16" s="82"/>
      <c r="Z16" s="83"/>
      <c r="AA16" s="229"/>
      <c r="AB16" s="83"/>
      <c r="AC16" s="82"/>
      <c r="AD16" s="83"/>
      <c r="AE16" s="229"/>
      <c r="AF16" s="83"/>
      <c r="AG16" s="82"/>
      <c r="AH16" s="83"/>
    </row>
    <row r="17" spans="1:34" x14ac:dyDescent="0.25">
      <c r="A17" s="16">
        <v>7</v>
      </c>
      <c r="B17" s="220" t="str">
        <f>CONCATENATE('Class Info.'!B16," ",'Class Info.'!C16)</f>
        <v xml:space="preserve"> </v>
      </c>
      <c r="C17" s="220" t="str">
        <f>'Class Info.'!E16</f>
        <v>-</v>
      </c>
      <c r="D17" s="83" t="s">
        <v>10</v>
      </c>
      <c r="E17" s="82" t="s">
        <v>10</v>
      </c>
      <c r="F17" s="83" t="s">
        <v>10</v>
      </c>
      <c r="G17" s="242"/>
      <c r="H17" s="152" t="str">
        <f t="shared" si="0"/>
        <v>-</v>
      </c>
      <c r="I17" s="158" t="str">
        <f t="shared" si="1"/>
        <v>-</v>
      </c>
      <c r="J17" s="147" t="str">
        <f t="shared" si="2"/>
        <v>-</v>
      </c>
      <c r="K17" s="229"/>
      <c r="L17" s="83"/>
      <c r="M17" s="82"/>
      <c r="N17" s="83"/>
      <c r="O17" s="229"/>
      <c r="P17" s="83"/>
      <c r="Q17" s="82"/>
      <c r="R17" s="83"/>
      <c r="S17" s="229"/>
      <c r="T17" s="83"/>
      <c r="U17" s="82"/>
      <c r="V17" s="83"/>
      <c r="W17" s="229"/>
      <c r="X17" s="83"/>
      <c r="Y17" s="82"/>
      <c r="Z17" s="83"/>
      <c r="AA17" s="229"/>
      <c r="AB17" s="83"/>
      <c r="AC17" s="82"/>
      <c r="AD17" s="83"/>
      <c r="AE17" s="229"/>
      <c r="AF17" s="83"/>
      <c r="AG17" s="82"/>
      <c r="AH17" s="83"/>
    </row>
    <row r="18" spans="1:34" x14ac:dyDescent="0.25">
      <c r="A18" s="16">
        <v>8</v>
      </c>
      <c r="B18" s="220" t="str">
        <f>CONCATENATE('Class Info.'!B17," ",'Class Info.'!C17)</f>
        <v xml:space="preserve"> </v>
      </c>
      <c r="C18" s="220" t="str">
        <f>'Class Info.'!E17</f>
        <v>-</v>
      </c>
      <c r="D18" s="83" t="s">
        <v>10</v>
      </c>
      <c r="E18" s="82" t="s">
        <v>10</v>
      </c>
      <c r="F18" s="83" t="s">
        <v>10</v>
      </c>
      <c r="G18" s="242"/>
      <c r="H18" s="152" t="str">
        <f t="shared" si="0"/>
        <v>-</v>
      </c>
      <c r="I18" s="158" t="str">
        <f t="shared" si="1"/>
        <v>-</v>
      </c>
      <c r="J18" s="147" t="str">
        <f t="shared" si="2"/>
        <v>-</v>
      </c>
      <c r="K18" s="229"/>
      <c r="L18" s="83"/>
      <c r="M18" s="82"/>
      <c r="N18" s="83"/>
      <c r="O18" s="229"/>
      <c r="P18" s="83"/>
      <c r="Q18" s="82"/>
      <c r="R18" s="83"/>
      <c r="S18" s="229"/>
      <c r="T18" s="83"/>
      <c r="U18" s="82"/>
      <c r="V18" s="83"/>
      <c r="W18" s="229"/>
      <c r="X18" s="83"/>
      <c r="Y18" s="82"/>
      <c r="Z18" s="83"/>
      <c r="AA18" s="229"/>
      <c r="AB18" s="83"/>
      <c r="AC18" s="82"/>
      <c r="AD18" s="83"/>
      <c r="AE18" s="229"/>
      <c r="AF18" s="83"/>
      <c r="AG18" s="82"/>
      <c r="AH18" s="83"/>
    </row>
    <row r="19" spans="1:34" x14ac:dyDescent="0.25">
      <c r="A19" s="16">
        <v>9</v>
      </c>
      <c r="B19" s="220" t="str">
        <f>CONCATENATE('Class Info.'!B18," ",'Class Info.'!C18)</f>
        <v xml:space="preserve"> </v>
      </c>
      <c r="C19" s="220" t="str">
        <f>'Class Info.'!E18</f>
        <v>-</v>
      </c>
      <c r="D19" s="83" t="s">
        <v>10</v>
      </c>
      <c r="E19" s="82" t="s">
        <v>10</v>
      </c>
      <c r="F19" s="83" t="s">
        <v>10</v>
      </c>
      <c r="G19" s="242"/>
      <c r="H19" s="152" t="str">
        <f t="shared" si="0"/>
        <v>-</v>
      </c>
      <c r="I19" s="158" t="str">
        <f t="shared" si="1"/>
        <v>-</v>
      </c>
      <c r="J19" s="147" t="str">
        <f t="shared" si="2"/>
        <v>-</v>
      </c>
      <c r="K19" s="229"/>
      <c r="L19" s="83"/>
      <c r="M19" s="82"/>
      <c r="N19" s="83"/>
      <c r="O19" s="229"/>
      <c r="P19" s="83"/>
      <c r="Q19" s="82"/>
      <c r="R19" s="83"/>
      <c r="S19" s="229"/>
      <c r="T19" s="83"/>
      <c r="U19" s="82"/>
      <c r="V19" s="83"/>
      <c r="W19" s="229"/>
      <c r="X19" s="83"/>
      <c r="Y19" s="82"/>
      <c r="Z19" s="83"/>
      <c r="AA19" s="229"/>
      <c r="AB19" s="83"/>
      <c r="AC19" s="82"/>
      <c r="AD19" s="83"/>
      <c r="AE19" s="229"/>
      <c r="AF19" s="83"/>
      <c r="AG19" s="82"/>
      <c r="AH19" s="83"/>
    </row>
    <row r="20" spans="1:34" x14ac:dyDescent="0.25">
      <c r="A20" s="16">
        <v>10</v>
      </c>
      <c r="B20" s="220" t="str">
        <f>CONCATENATE('Class Info.'!B19," ",'Class Info.'!C19)</f>
        <v xml:space="preserve"> </v>
      </c>
      <c r="C20" s="220" t="str">
        <f>'Class Info.'!E19</f>
        <v>-</v>
      </c>
      <c r="D20" s="83" t="s">
        <v>10</v>
      </c>
      <c r="E20" s="82" t="s">
        <v>10</v>
      </c>
      <c r="F20" s="83" t="s">
        <v>10</v>
      </c>
      <c r="G20" s="242"/>
      <c r="H20" s="152" t="str">
        <f t="shared" si="0"/>
        <v>-</v>
      </c>
      <c r="I20" s="158" t="str">
        <f t="shared" si="1"/>
        <v>-</v>
      </c>
      <c r="J20" s="147" t="str">
        <f t="shared" si="2"/>
        <v>-</v>
      </c>
      <c r="K20" s="229"/>
      <c r="L20" s="83"/>
      <c r="M20" s="82"/>
      <c r="N20" s="83"/>
      <c r="O20" s="229"/>
      <c r="P20" s="83"/>
      <c r="Q20" s="82"/>
      <c r="R20" s="83"/>
      <c r="S20" s="229"/>
      <c r="T20" s="83"/>
      <c r="U20" s="82"/>
      <c r="V20" s="83"/>
      <c r="W20" s="229"/>
      <c r="X20" s="83"/>
      <c r="Y20" s="82"/>
      <c r="Z20" s="83"/>
      <c r="AA20" s="229"/>
      <c r="AB20" s="83"/>
      <c r="AC20" s="82"/>
      <c r="AD20" s="83"/>
      <c r="AE20" s="229"/>
      <c r="AF20" s="83"/>
      <c r="AG20" s="82"/>
      <c r="AH20" s="83"/>
    </row>
    <row r="21" spans="1:34" x14ac:dyDescent="0.25">
      <c r="A21" s="16">
        <v>11</v>
      </c>
      <c r="B21" s="220" t="str">
        <f>CONCATENATE('Class Info.'!B20," ",'Class Info.'!C20)</f>
        <v xml:space="preserve"> </v>
      </c>
      <c r="C21" s="220" t="str">
        <f>'Class Info.'!E20</f>
        <v>-</v>
      </c>
      <c r="D21" s="83" t="s">
        <v>10</v>
      </c>
      <c r="E21" s="82" t="s">
        <v>10</v>
      </c>
      <c r="F21" s="83" t="s">
        <v>10</v>
      </c>
      <c r="G21" s="242"/>
      <c r="H21" s="152" t="str">
        <f t="shared" si="0"/>
        <v>-</v>
      </c>
      <c r="I21" s="158" t="str">
        <f t="shared" si="1"/>
        <v>-</v>
      </c>
      <c r="J21" s="147" t="str">
        <f t="shared" si="2"/>
        <v>-</v>
      </c>
      <c r="K21" s="229"/>
      <c r="L21" s="83"/>
      <c r="M21" s="82"/>
      <c r="N21" s="83"/>
      <c r="O21" s="229"/>
      <c r="P21" s="83"/>
      <c r="Q21" s="82"/>
      <c r="R21" s="83"/>
      <c r="S21" s="229"/>
      <c r="T21" s="83"/>
      <c r="U21" s="82"/>
      <c r="V21" s="83"/>
      <c r="W21" s="229"/>
      <c r="X21" s="83"/>
      <c r="Y21" s="82"/>
      <c r="Z21" s="83"/>
      <c r="AA21" s="229"/>
      <c r="AB21" s="83"/>
      <c r="AC21" s="82"/>
      <c r="AD21" s="83"/>
      <c r="AE21" s="229"/>
      <c r="AF21" s="83"/>
      <c r="AG21" s="82"/>
      <c r="AH21" s="83"/>
    </row>
    <row r="22" spans="1:34" x14ac:dyDescent="0.25">
      <c r="A22" s="16">
        <v>12</v>
      </c>
      <c r="B22" s="220" t="str">
        <f>CONCATENATE('Class Info.'!B21," ",'Class Info.'!C21)</f>
        <v xml:space="preserve"> </v>
      </c>
      <c r="C22" s="220" t="str">
        <f>'Class Info.'!E21</f>
        <v>-</v>
      </c>
      <c r="D22" s="83" t="s">
        <v>10</v>
      </c>
      <c r="E22" s="82" t="s">
        <v>10</v>
      </c>
      <c r="F22" s="83" t="s">
        <v>10</v>
      </c>
      <c r="G22" s="242"/>
      <c r="H22" s="152" t="str">
        <f t="shared" si="0"/>
        <v>-</v>
      </c>
      <c r="I22" s="158" t="str">
        <f t="shared" si="1"/>
        <v>-</v>
      </c>
      <c r="J22" s="147" t="str">
        <f t="shared" si="2"/>
        <v>-</v>
      </c>
      <c r="K22" s="229"/>
      <c r="L22" s="83"/>
      <c r="M22" s="82"/>
      <c r="N22" s="83"/>
      <c r="O22" s="229"/>
      <c r="P22" s="83"/>
      <c r="Q22" s="82"/>
      <c r="R22" s="83"/>
      <c r="S22" s="229"/>
      <c r="T22" s="83"/>
      <c r="U22" s="82"/>
      <c r="V22" s="83"/>
      <c r="W22" s="229"/>
      <c r="X22" s="83"/>
      <c r="Y22" s="82"/>
      <c r="Z22" s="83"/>
      <c r="AA22" s="229"/>
      <c r="AB22" s="83"/>
      <c r="AC22" s="82"/>
      <c r="AD22" s="83"/>
      <c r="AE22" s="229"/>
      <c r="AF22" s="83"/>
      <c r="AG22" s="82"/>
      <c r="AH22" s="83"/>
    </row>
    <row r="23" spans="1:34" x14ac:dyDescent="0.25">
      <c r="A23" s="16">
        <v>13</v>
      </c>
      <c r="B23" s="220" t="str">
        <f>CONCATENATE('Class Info.'!B22," ",'Class Info.'!C22)</f>
        <v xml:space="preserve"> </v>
      </c>
      <c r="C23" s="220" t="str">
        <f>'Class Info.'!E22</f>
        <v>-</v>
      </c>
      <c r="D23" s="83" t="s">
        <v>10</v>
      </c>
      <c r="E23" s="82" t="s">
        <v>10</v>
      </c>
      <c r="F23" s="83" t="s">
        <v>10</v>
      </c>
      <c r="G23" s="242"/>
      <c r="H23" s="152" t="str">
        <f t="shared" si="0"/>
        <v>-</v>
      </c>
      <c r="I23" s="158" t="str">
        <f t="shared" si="1"/>
        <v>-</v>
      </c>
      <c r="J23" s="147" t="str">
        <f t="shared" si="2"/>
        <v>-</v>
      </c>
      <c r="K23" s="229"/>
      <c r="L23" s="83"/>
      <c r="M23" s="82"/>
      <c r="N23" s="83"/>
      <c r="O23" s="229"/>
      <c r="P23" s="83"/>
      <c r="Q23" s="82"/>
      <c r="R23" s="83"/>
      <c r="S23" s="229"/>
      <c r="T23" s="83"/>
      <c r="U23" s="82"/>
      <c r="V23" s="83"/>
      <c r="W23" s="229"/>
      <c r="X23" s="83"/>
      <c r="Y23" s="82"/>
      <c r="Z23" s="83"/>
      <c r="AA23" s="229"/>
      <c r="AB23" s="83"/>
      <c r="AC23" s="82"/>
      <c r="AD23" s="83"/>
      <c r="AE23" s="229"/>
      <c r="AF23" s="83"/>
      <c r="AG23" s="82"/>
      <c r="AH23" s="83"/>
    </row>
    <row r="24" spans="1:34" x14ac:dyDescent="0.25">
      <c r="A24" s="16">
        <v>14</v>
      </c>
      <c r="B24" s="220" t="str">
        <f>CONCATENATE('Class Info.'!B23," ",'Class Info.'!C23)</f>
        <v xml:space="preserve"> </v>
      </c>
      <c r="C24" s="220" t="str">
        <f>'Class Info.'!E23</f>
        <v>-</v>
      </c>
      <c r="D24" s="83" t="s">
        <v>10</v>
      </c>
      <c r="E24" s="82" t="s">
        <v>10</v>
      </c>
      <c r="F24" s="83" t="s">
        <v>10</v>
      </c>
      <c r="G24" s="242"/>
      <c r="H24" s="152" t="str">
        <f t="shared" si="0"/>
        <v>-</v>
      </c>
      <c r="I24" s="158" t="str">
        <f t="shared" si="1"/>
        <v>-</v>
      </c>
      <c r="J24" s="147" t="str">
        <f t="shared" si="2"/>
        <v>-</v>
      </c>
      <c r="K24" s="229"/>
      <c r="L24" s="83"/>
      <c r="M24" s="82"/>
      <c r="N24" s="83"/>
      <c r="O24" s="229"/>
      <c r="P24" s="83"/>
      <c r="Q24" s="82"/>
      <c r="R24" s="83"/>
      <c r="S24" s="229"/>
      <c r="T24" s="83"/>
      <c r="U24" s="82"/>
      <c r="V24" s="83"/>
      <c r="W24" s="229"/>
      <c r="X24" s="83"/>
      <c r="Y24" s="82"/>
      <c r="Z24" s="83"/>
      <c r="AA24" s="229"/>
      <c r="AB24" s="83"/>
      <c r="AC24" s="82"/>
      <c r="AD24" s="83"/>
      <c r="AE24" s="229"/>
      <c r="AF24" s="83"/>
      <c r="AG24" s="82"/>
      <c r="AH24" s="83"/>
    </row>
    <row r="25" spans="1:34" x14ac:dyDescent="0.25">
      <c r="A25" s="16">
        <v>15</v>
      </c>
      <c r="B25" s="220" t="str">
        <f>CONCATENATE('Class Info.'!B24," ",'Class Info.'!C24)</f>
        <v xml:space="preserve"> </v>
      </c>
      <c r="C25" s="220" t="str">
        <f>'Class Info.'!E24</f>
        <v>-</v>
      </c>
      <c r="D25" s="83" t="s">
        <v>10</v>
      </c>
      <c r="E25" s="82" t="s">
        <v>10</v>
      </c>
      <c r="F25" s="83" t="s">
        <v>10</v>
      </c>
      <c r="G25" s="242"/>
      <c r="H25" s="152" t="str">
        <f t="shared" si="0"/>
        <v>-</v>
      </c>
      <c r="I25" s="158" t="str">
        <f t="shared" si="1"/>
        <v>-</v>
      </c>
      <c r="J25" s="147" t="str">
        <f t="shared" si="2"/>
        <v>-</v>
      </c>
      <c r="K25" s="229"/>
      <c r="L25" s="83"/>
      <c r="M25" s="82"/>
      <c r="N25" s="83"/>
      <c r="O25" s="229"/>
      <c r="P25" s="83"/>
      <c r="Q25" s="82"/>
      <c r="R25" s="83"/>
      <c r="S25" s="229"/>
      <c r="T25" s="83"/>
      <c r="U25" s="82"/>
      <c r="V25" s="83"/>
      <c r="W25" s="229"/>
      <c r="X25" s="83"/>
      <c r="Y25" s="82"/>
      <c r="Z25" s="83"/>
      <c r="AA25" s="229"/>
      <c r="AB25" s="83"/>
      <c r="AC25" s="82"/>
      <c r="AD25" s="83"/>
      <c r="AE25" s="229"/>
      <c r="AF25" s="83"/>
      <c r="AG25" s="82"/>
      <c r="AH25" s="83"/>
    </row>
    <row r="26" spans="1:34" x14ac:dyDescent="0.25">
      <c r="A26" s="16">
        <v>16</v>
      </c>
      <c r="B26" s="220" t="str">
        <f>CONCATENATE('Class Info.'!B25," ",'Class Info.'!C25)</f>
        <v xml:space="preserve"> </v>
      </c>
      <c r="C26" s="220" t="str">
        <f>'Class Info.'!E25</f>
        <v>-</v>
      </c>
      <c r="D26" s="83" t="s">
        <v>10</v>
      </c>
      <c r="E26" s="82" t="s">
        <v>10</v>
      </c>
      <c r="F26" s="83" t="s">
        <v>10</v>
      </c>
      <c r="G26" s="242"/>
      <c r="H26" s="152" t="str">
        <f t="shared" si="0"/>
        <v>-</v>
      </c>
      <c r="I26" s="158" t="str">
        <f t="shared" si="1"/>
        <v>-</v>
      </c>
      <c r="J26" s="147" t="str">
        <f t="shared" si="2"/>
        <v>-</v>
      </c>
      <c r="K26" s="229"/>
      <c r="L26" s="83"/>
      <c r="M26" s="82"/>
      <c r="N26" s="83"/>
      <c r="O26" s="229"/>
      <c r="P26" s="83"/>
      <c r="Q26" s="82"/>
      <c r="R26" s="83"/>
      <c r="S26" s="229"/>
      <c r="T26" s="83"/>
      <c r="U26" s="82"/>
      <c r="V26" s="83"/>
      <c r="W26" s="229"/>
      <c r="X26" s="83"/>
      <c r="Y26" s="82"/>
      <c r="Z26" s="83"/>
      <c r="AA26" s="229"/>
      <c r="AB26" s="83"/>
      <c r="AC26" s="82"/>
      <c r="AD26" s="83"/>
      <c r="AE26" s="229"/>
      <c r="AF26" s="83"/>
      <c r="AG26" s="82"/>
      <c r="AH26" s="83"/>
    </row>
    <row r="27" spans="1:34" x14ac:dyDescent="0.25">
      <c r="A27" s="16">
        <v>17</v>
      </c>
      <c r="B27" s="220" t="str">
        <f>CONCATENATE('Class Info.'!B26," ",'Class Info.'!C26)</f>
        <v xml:space="preserve"> </v>
      </c>
      <c r="C27" s="220" t="str">
        <f>'Class Info.'!E26</f>
        <v>-</v>
      </c>
      <c r="D27" s="83" t="s">
        <v>10</v>
      </c>
      <c r="E27" s="82" t="s">
        <v>10</v>
      </c>
      <c r="F27" s="83" t="s">
        <v>10</v>
      </c>
      <c r="G27" s="242"/>
      <c r="H27" s="152" t="str">
        <f t="shared" si="0"/>
        <v>-</v>
      </c>
      <c r="I27" s="158" t="str">
        <f t="shared" si="1"/>
        <v>-</v>
      </c>
      <c r="J27" s="147" t="str">
        <f t="shared" si="2"/>
        <v>-</v>
      </c>
      <c r="K27" s="229"/>
      <c r="L27" s="83"/>
      <c r="M27" s="82"/>
      <c r="N27" s="83"/>
      <c r="O27" s="229"/>
      <c r="P27" s="83"/>
      <c r="Q27" s="82"/>
      <c r="R27" s="83"/>
      <c r="S27" s="229"/>
      <c r="T27" s="83"/>
      <c r="U27" s="82"/>
      <c r="V27" s="83"/>
      <c r="W27" s="229"/>
      <c r="X27" s="83"/>
      <c r="Y27" s="82"/>
      <c r="Z27" s="83"/>
      <c r="AA27" s="229"/>
      <c r="AB27" s="83"/>
      <c r="AC27" s="82"/>
      <c r="AD27" s="83"/>
      <c r="AE27" s="229"/>
      <c r="AF27" s="83"/>
      <c r="AG27" s="82"/>
      <c r="AH27" s="83"/>
    </row>
    <row r="28" spans="1:34" x14ac:dyDescent="0.25">
      <c r="A28" s="16">
        <v>18</v>
      </c>
      <c r="B28" s="220" t="str">
        <f>CONCATENATE('Class Info.'!B27," ",'Class Info.'!C27)</f>
        <v xml:space="preserve"> </v>
      </c>
      <c r="C28" s="220" t="str">
        <f>'Class Info.'!E27</f>
        <v>-</v>
      </c>
      <c r="D28" s="83" t="s">
        <v>10</v>
      </c>
      <c r="E28" s="82" t="s">
        <v>10</v>
      </c>
      <c r="F28" s="83" t="s">
        <v>10</v>
      </c>
      <c r="G28" s="242"/>
      <c r="H28" s="152" t="str">
        <f t="shared" si="0"/>
        <v>-</v>
      </c>
      <c r="I28" s="158" t="str">
        <f t="shared" si="1"/>
        <v>-</v>
      </c>
      <c r="J28" s="147" t="str">
        <f t="shared" si="2"/>
        <v>-</v>
      </c>
      <c r="K28" s="229"/>
      <c r="L28" s="83"/>
      <c r="M28" s="82"/>
      <c r="N28" s="83"/>
      <c r="O28" s="229"/>
      <c r="P28" s="83"/>
      <c r="Q28" s="82"/>
      <c r="R28" s="83"/>
      <c r="S28" s="229"/>
      <c r="T28" s="83"/>
      <c r="U28" s="82"/>
      <c r="V28" s="83"/>
      <c r="W28" s="229"/>
      <c r="X28" s="83"/>
      <c r="Y28" s="82"/>
      <c r="Z28" s="83"/>
      <c r="AA28" s="229"/>
      <c r="AB28" s="83"/>
      <c r="AC28" s="82"/>
      <c r="AD28" s="83"/>
      <c r="AE28" s="229"/>
      <c r="AF28" s="83"/>
      <c r="AG28" s="82"/>
      <c r="AH28" s="83"/>
    </row>
    <row r="29" spans="1:34" x14ac:dyDescent="0.25">
      <c r="A29" s="16">
        <v>19</v>
      </c>
      <c r="B29" s="220" t="str">
        <f>CONCATENATE('Class Info.'!B28," ",'Class Info.'!C28)</f>
        <v xml:space="preserve"> </v>
      </c>
      <c r="C29" s="220" t="str">
        <f>'Class Info.'!E28</f>
        <v>-</v>
      </c>
      <c r="D29" s="83" t="s">
        <v>10</v>
      </c>
      <c r="E29" s="82" t="s">
        <v>10</v>
      </c>
      <c r="F29" s="83" t="s">
        <v>10</v>
      </c>
      <c r="G29" s="242"/>
      <c r="H29" s="152" t="str">
        <f t="shared" si="0"/>
        <v>-</v>
      </c>
      <c r="I29" s="158" t="str">
        <f t="shared" si="1"/>
        <v>-</v>
      </c>
      <c r="J29" s="147" t="str">
        <f t="shared" si="2"/>
        <v>-</v>
      </c>
      <c r="K29" s="229"/>
      <c r="L29" s="83"/>
      <c r="M29" s="82"/>
      <c r="N29" s="83"/>
      <c r="O29" s="229"/>
      <c r="P29" s="83"/>
      <c r="Q29" s="82"/>
      <c r="R29" s="83"/>
      <c r="S29" s="229"/>
      <c r="T29" s="83"/>
      <c r="U29" s="82"/>
      <c r="V29" s="83"/>
      <c r="W29" s="229"/>
      <c r="X29" s="83"/>
      <c r="Y29" s="82"/>
      <c r="Z29" s="83"/>
      <c r="AA29" s="229"/>
      <c r="AB29" s="83"/>
      <c r="AC29" s="82"/>
      <c r="AD29" s="83"/>
      <c r="AE29" s="229"/>
      <c r="AF29" s="83"/>
      <c r="AG29" s="82"/>
      <c r="AH29" s="83"/>
    </row>
    <row r="30" spans="1:34" x14ac:dyDescent="0.25">
      <c r="A30" s="16">
        <v>20</v>
      </c>
      <c r="B30" s="220" t="str">
        <f>CONCATENATE('Class Info.'!B29," ",'Class Info.'!C29)</f>
        <v xml:space="preserve"> </v>
      </c>
      <c r="C30" s="220" t="str">
        <f>'Class Info.'!E29</f>
        <v>-</v>
      </c>
      <c r="D30" s="83" t="s">
        <v>10</v>
      </c>
      <c r="E30" s="82" t="s">
        <v>10</v>
      </c>
      <c r="F30" s="83" t="s">
        <v>10</v>
      </c>
      <c r="G30" s="242"/>
      <c r="H30" s="152" t="str">
        <f t="shared" si="0"/>
        <v>-</v>
      </c>
      <c r="I30" s="158" t="str">
        <f t="shared" si="1"/>
        <v>-</v>
      </c>
      <c r="J30" s="147" t="str">
        <f t="shared" si="2"/>
        <v>-</v>
      </c>
      <c r="K30" s="229"/>
      <c r="L30" s="83"/>
      <c r="M30" s="82"/>
      <c r="N30" s="83"/>
      <c r="O30" s="229"/>
      <c r="P30" s="83"/>
      <c r="Q30" s="82"/>
      <c r="R30" s="83"/>
      <c r="S30" s="229"/>
      <c r="T30" s="83"/>
      <c r="U30" s="82"/>
      <c r="V30" s="83"/>
      <c r="W30" s="229"/>
      <c r="X30" s="83"/>
      <c r="Y30" s="82"/>
      <c r="Z30" s="83"/>
      <c r="AA30" s="229"/>
      <c r="AB30" s="83"/>
      <c r="AC30" s="82"/>
      <c r="AD30" s="83"/>
      <c r="AE30" s="229"/>
      <c r="AF30" s="83"/>
      <c r="AG30" s="82"/>
      <c r="AH30" s="83"/>
    </row>
    <row r="31" spans="1:34" x14ac:dyDescent="0.25">
      <c r="A31" s="16">
        <v>21</v>
      </c>
      <c r="B31" s="220" t="str">
        <f>CONCATENATE('Class Info.'!B30," ",'Class Info.'!C30)</f>
        <v xml:space="preserve"> </v>
      </c>
      <c r="C31" s="220" t="str">
        <f>'Class Info.'!E30</f>
        <v>-</v>
      </c>
      <c r="D31" s="83" t="s">
        <v>10</v>
      </c>
      <c r="E31" s="82" t="s">
        <v>10</v>
      </c>
      <c r="F31" s="83" t="s">
        <v>10</v>
      </c>
      <c r="G31" s="242"/>
      <c r="H31" s="152" t="str">
        <f t="shared" si="0"/>
        <v>-</v>
      </c>
      <c r="I31" s="158" t="str">
        <f t="shared" si="1"/>
        <v>-</v>
      </c>
      <c r="J31" s="147" t="str">
        <f t="shared" si="2"/>
        <v>-</v>
      </c>
      <c r="K31" s="229"/>
      <c r="L31" s="83"/>
      <c r="M31" s="82"/>
      <c r="N31" s="83"/>
      <c r="O31" s="229"/>
      <c r="P31" s="83"/>
      <c r="Q31" s="82"/>
      <c r="R31" s="83"/>
      <c r="S31" s="229"/>
      <c r="T31" s="83"/>
      <c r="U31" s="82"/>
      <c r="V31" s="83"/>
      <c r="W31" s="229"/>
      <c r="X31" s="83"/>
      <c r="Y31" s="82"/>
      <c r="Z31" s="83"/>
      <c r="AA31" s="229"/>
      <c r="AB31" s="83"/>
      <c r="AC31" s="82"/>
      <c r="AD31" s="83"/>
      <c r="AE31" s="229"/>
      <c r="AF31" s="83"/>
      <c r="AG31" s="82"/>
      <c r="AH31" s="83"/>
    </row>
    <row r="32" spans="1:34" x14ac:dyDescent="0.25">
      <c r="A32" s="16">
        <v>22</v>
      </c>
      <c r="B32" s="220" t="str">
        <f>CONCATENATE('Class Info.'!B31," ",'Class Info.'!C31)</f>
        <v xml:space="preserve"> </v>
      </c>
      <c r="C32" s="220" t="str">
        <f>'Class Info.'!E31</f>
        <v>-</v>
      </c>
      <c r="D32" s="83" t="s">
        <v>10</v>
      </c>
      <c r="E32" s="82" t="s">
        <v>10</v>
      </c>
      <c r="F32" s="83" t="s">
        <v>10</v>
      </c>
      <c r="G32" s="242"/>
      <c r="H32" s="152" t="str">
        <f t="shared" si="0"/>
        <v>-</v>
      </c>
      <c r="I32" s="158" t="str">
        <f t="shared" si="1"/>
        <v>-</v>
      </c>
      <c r="J32" s="147" t="str">
        <f t="shared" si="2"/>
        <v>-</v>
      </c>
      <c r="K32" s="229"/>
      <c r="L32" s="83"/>
      <c r="M32" s="82"/>
      <c r="N32" s="83"/>
      <c r="O32" s="229"/>
      <c r="P32" s="83"/>
      <c r="Q32" s="82"/>
      <c r="R32" s="83"/>
      <c r="S32" s="229"/>
      <c r="T32" s="83"/>
      <c r="U32" s="82"/>
      <c r="V32" s="83"/>
      <c r="W32" s="229"/>
      <c r="X32" s="83"/>
      <c r="Y32" s="82"/>
      <c r="Z32" s="83"/>
      <c r="AA32" s="229"/>
      <c r="AB32" s="83"/>
      <c r="AC32" s="82"/>
      <c r="AD32" s="83"/>
      <c r="AE32" s="229"/>
      <c r="AF32" s="83"/>
      <c r="AG32" s="82"/>
      <c r="AH32" s="83"/>
    </row>
    <row r="33" spans="1:34" x14ac:dyDescent="0.25">
      <c r="A33" s="16">
        <v>23</v>
      </c>
      <c r="B33" s="220" t="str">
        <f>CONCATENATE('Class Info.'!B32," ",'Class Info.'!C32)</f>
        <v xml:space="preserve"> </v>
      </c>
      <c r="C33" s="220" t="str">
        <f>'Class Info.'!E32</f>
        <v>-</v>
      </c>
      <c r="D33" s="83" t="s">
        <v>10</v>
      </c>
      <c r="E33" s="82" t="s">
        <v>10</v>
      </c>
      <c r="F33" s="83" t="s">
        <v>10</v>
      </c>
      <c r="G33" s="242"/>
      <c r="H33" s="152" t="str">
        <f t="shared" si="0"/>
        <v>-</v>
      </c>
      <c r="I33" s="158" t="str">
        <f t="shared" si="1"/>
        <v>-</v>
      </c>
      <c r="J33" s="147" t="str">
        <f t="shared" si="2"/>
        <v>-</v>
      </c>
      <c r="K33" s="229"/>
      <c r="L33" s="83"/>
      <c r="M33" s="82"/>
      <c r="N33" s="83"/>
      <c r="O33" s="229"/>
      <c r="P33" s="83"/>
      <c r="Q33" s="82"/>
      <c r="R33" s="83"/>
      <c r="S33" s="229"/>
      <c r="T33" s="83"/>
      <c r="U33" s="82"/>
      <c r="V33" s="83"/>
      <c r="W33" s="229"/>
      <c r="X33" s="83"/>
      <c r="Y33" s="82"/>
      <c r="Z33" s="83"/>
      <c r="AA33" s="229"/>
      <c r="AB33" s="83"/>
      <c r="AC33" s="82"/>
      <c r="AD33" s="83"/>
      <c r="AE33" s="229"/>
      <c r="AF33" s="83"/>
      <c r="AG33" s="82"/>
      <c r="AH33" s="83"/>
    </row>
    <row r="34" spans="1:34" x14ac:dyDescent="0.25">
      <c r="A34" s="16">
        <v>24</v>
      </c>
      <c r="B34" s="220" t="str">
        <f>CONCATENATE('Class Info.'!B33," ",'Class Info.'!C33)</f>
        <v xml:space="preserve"> </v>
      </c>
      <c r="C34" s="220" t="str">
        <f>'Class Info.'!E33</f>
        <v>-</v>
      </c>
      <c r="D34" s="83" t="s">
        <v>10</v>
      </c>
      <c r="E34" s="82" t="s">
        <v>10</v>
      </c>
      <c r="F34" s="83" t="s">
        <v>10</v>
      </c>
      <c r="G34" s="242"/>
      <c r="H34" s="152" t="str">
        <f t="shared" si="0"/>
        <v>-</v>
      </c>
      <c r="I34" s="158" t="str">
        <f t="shared" si="1"/>
        <v>-</v>
      </c>
      <c r="J34" s="147" t="str">
        <f t="shared" si="2"/>
        <v>-</v>
      </c>
      <c r="K34" s="229"/>
      <c r="L34" s="83"/>
      <c r="M34" s="82"/>
      <c r="N34" s="83"/>
      <c r="O34" s="229"/>
      <c r="P34" s="83"/>
      <c r="Q34" s="82"/>
      <c r="R34" s="83"/>
      <c r="S34" s="229"/>
      <c r="T34" s="83"/>
      <c r="U34" s="82"/>
      <c r="V34" s="83"/>
      <c r="W34" s="229"/>
      <c r="X34" s="83"/>
      <c r="Y34" s="82"/>
      <c r="Z34" s="83"/>
      <c r="AA34" s="229"/>
      <c r="AB34" s="83"/>
      <c r="AC34" s="82"/>
      <c r="AD34" s="83"/>
      <c r="AE34" s="229"/>
      <c r="AF34" s="83"/>
      <c r="AG34" s="82"/>
      <c r="AH34" s="83"/>
    </row>
    <row r="35" spans="1:34" x14ac:dyDescent="0.25">
      <c r="A35" s="16">
        <v>25</v>
      </c>
      <c r="B35" s="220" t="str">
        <f>CONCATENATE('Class Info.'!B34," ",'Class Info.'!C34)</f>
        <v xml:space="preserve"> </v>
      </c>
      <c r="C35" s="220" t="str">
        <f>'Class Info.'!E34</f>
        <v>-</v>
      </c>
      <c r="D35" s="83" t="s">
        <v>10</v>
      </c>
      <c r="E35" s="82" t="s">
        <v>10</v>
      </c>
      <c r="F35" s="83" t="s">
        <v>10</v>
      </c>
      <c r="G35" s="242"/>
      <c r="H35" s="152" t="str">
        <f t="shared" si="0"/>
        <v>-</v>
      </c>
      <c r="I35" s="158" t="str">
        <f t="shared" si="1"/>
        <v>-</v>
      </c>
      <c r="J35" s="147" t="str">
        <f t="shared" si="2"/>
        <v>-</v>
      </c>
      <c r="K35" s="229"/>
      <c r="L35" s="83"/>
      <c r="M35" s="82"/>
      <c r="N35" s="83"/>
      <c r="O35" s="229"/>
      <c r="P35" s="83"/>
      <c r="Q35" s="82"/>
      <c r="R35" s="83"/>
      <c r="S35" s="229"/>
      <c r="T35" s="83"/>
      <c r="U35" s="82"/>
      <c r="V35" s="83"/>
      <c r="W35" s="229"/>
      <c r="X35" s="83"/>
      <c r="Y35" s="82"/>
      <c r="Z35" s="83"/>
      <c r="AA35" s="229"/>
      <c r="AB35" s="83"/>
      <c r="AC35" s="82"/>
      <c r="AD35" s="83"/>
      <c r="AE35" s="229"/>
      <c r="AF35" s="83"/>
      <c r="AG35" s="82"/>
      <c r="AH35" s="83"/>
    </row>
    <row r="36" spans="1:34" x14ac:dyDescent="0.25">
      <c r="A36" s="16">
        <v>26</v>
      </c>
      <c r="B36" s="220" t="str">
        <f>CONCATENATE('Class Info.'!B35," ",'Class Info.'!C35)</f>
        <v xml:space="preserve"> </v>
      </c>
      <c r="C36" s="220" t="str">
        <f>'Class Info.'!E35</f>
        <v>-</v>
      </c>
      <c r="D36" s="83" t="s">
        <v>10</v>
      </c>
      <c r="E36" s="82" t="s">
        <v>10</v>
      </c>
      <c r="F36" s="83" t="s">
        <v>10</v>
      </c>
      <c r="G36" s="242"/>
      <c r="H36" s="152" t="str">
        <f t="shared" si="0"/>
        <v>-</v>
      </c>
      <c r="I36" s="158" t="str">
        <f t="shared" si="1"/>
        <v>-</v>
      </c>
      <c r="J36" s="147" t="str">
        <f t="shared" si="2"/>
        <v>-</v>
      </c>
      <c r="K36" s="229"/>
      <c r="L36" s="83"/>
      <c r="M36" s="82"/>
      <c r="N36" s="83"/>
      <c r="O36" s="229"/>
      <c r="P36" s="83"/>
      <c r="Q36" s="82"/>
      <c r="R36" s="83"/>
      <c r="S36" s="229"/>
      <c r="T36" s="83"/>
      <c r="U36" s="82"/>
      <c r="V36" s="83"/>
      <c r="W36" s="229"/>
      <c r="X36" s="83"/>
      <c r="Y36" s="82"/>
      <c r="Z36" s="83"/>
      <c r="AA36" s="229"/>
      <c r="AB36" s="83"/>
      <c r="AC36" s="82"/>
      <c r="AD36" s="83"/>
      <c r="AE36" s="229"/>
      <c r="AF36" s="83"/>
      <c r="AG36" s="82"/>
      <c r="AH36" s="83"/>
    </row>
    <row r="37" spans="1:34" x14ac:dyDescent="0.25">
      <c r="A37" s="16">
        <v>27</v>
      </c>
      <c r="B37" s="220" t="str">
        <f>CONCATENATE('Class Info.'!B36," ",'Class Info.'!C36)</f>
        <v xml:space="preserve"> </v>
      </c>
      <c r="C37" s="220" t="str">
        <f>'Class Info.'!E36</f>
        <v>-</v>
      </c>
      <c r="D37" s="83" t="s">
        <v>10</v>
      </c>
      <c r="E37" s="82" t="s">
        <v>10</v>
      </c>
      <c r="F37" s="83" t="s">
        <v>10</v>
      </c>
      <c r="G37" s="242"/>
      <c r="H37" s="152" t="str">
        <f t="shared" si="0"/>
        <v>-</v>
      </c>
      <c r="I37" s="158" t="str">
        <f t="shared" si="1"/>
        <v>-</v>
      </c>
      <c r="J37" s="147" t="str">
        <f t="shared" si="2"/>
        <v>-</v>
      </c>
      <c r="K37" s="229"/>
      <c r="L37" s="83"/>
      <c r="M37" s="82"/>
      <c r="N37" s="83"/>
      <c r="O37" s="229"/>
      <c r="P37" s="83"/>
      <c r="Q37" s="82"/>
      <c r="R37" s="83"/>
      <c r="S37" s="229"/>
      <c r="T37" s="83"/>
      <c r="U37" s="82"/>
      <c r="V37" s="83"/>
      <c r="W37" s="229"/>
      <c r="X37" s="83"/>
      <c r="Y37" s="82"/>
      <c r="Z37" s="83"/>
      <c r="AA37" s="229"/>
      <c r="AB37" s="83"/>
      <c r="AC37" s="82"/>
      <c r="AD37" s="83"/>
      <c r="AE37" s="229"/>
      <c r="AF37" s="83"/>
      <c r="AG37" s="82"/>
      <c r="AH37" s="83"/>
    </row>
    <row r="38" spans="1:34" x14ac:dyDescent="0.25">
      <c r="A38" s="16">
        <v>28</v>
      </c>
      <c r="B38" s="220" t="str">
        <f>CONCATENATE('Class Info.'!B37," ",'Class Info.'!C37)</f>
        <v xml:space="preserve"> </v>
      </c>
      <c r="C38" s="220" t="str">
        <f>'Class Info.'!E37</f>
        <v>-</v>
      </c>
      <c r="D38" s="83" t="s">
        <v>10</v>
      </c>
      <c r="E38" s="82" t="s">
        <v>10</v>
      </c>
      <c r="F38" s="83" t="s">
        <v>10</v>
      </c>
      <c r="G38" s="242"/>
      <c r="H38" s="152" t="str">
        <f t="shared" si="0"/>
        <v>-</v>
      </c>
      <c r="I38" s="158" t="str">
        <f t="shared" si="1"/>
        <v>-</v>
      </c>
      <c r="J38" s="147" t="str">
        <f t="shared" si="2"/>
        <v>-</v>
      </c>
      <c r="K38" s="229"/>
      <c r="L38" s="83"/>
      <c r="M38" s="82"/>
      <c r="N38" s="83"/>
      <c r="O38" s="229"/>
      <c r="P38" s="83"/>
      <c r="Q38" s="82"/>
      <c r="R38" s="83"/>
      <c r="S38" s="229"/>
      <c r="T38" s="83"/>
      <c r="U38" s="82"/>
      <c r="V38" s="83"/>
      <c r="W38" s="229"/>
      <c r="X38" s="83"/>
      <c r="Y38" s="82"/>
      <c r="Z38" s="83"/>
      <c r="AA38" s="229"/>
      <c r="AB38" s="83"/>
      <c r="AC38" s="82"/>
      <c r="AD38" s="83"/>
      <c r="AE38" s="229"/>
      <c r="AF38" s="83"/>
      <c r="AG38" s="82"/>
      <c r="AH38" s="83"/>
    </row>
    <row r="39" spans="1:34" x14ac:dyDescent="0.25">
      <c r="A39" s="16">
        <v>29</v>
      </c>
      <c r="B39" s="220" t="str">
        <f>CONCATENATE('Class Info.'!B38," ",'Class Info.'!C38)</f>
        <v xml:space="preserve"> </v>
      </c>
      <c r="C39" s="220" t="str">
        <f>'Class Info.'!E38</f>
        <v>-</v>
      </c>
      <c r="D39" s="83" t="s">
        <v>10</v>
      </c>
      <c r="E39" s="82" t="s">
        <v>10</v>
      </c>
      <c r="F39" s="83" t="s">
        <v>10</v>
      </c>
      <c r="G39" s="242"/>
      <c r="H39" s="152" t="str">
        <f t="shared" si="0"/>
        <v>-</v>
      </c>
      <c r="I39" s="158" t="str">
        <f t="shared" si="1"/>
        <v>-</v>
      </c>
      <c r="J39" s="147" t="str">
        <f t="shared" si="2"/>
        <v>-</v>
      </c>
      <c r="K39" s="229"/>
      <c r="L39" s="83"/>
      <c r="M39" s="82"/>
      <c r="N39" s="83"/>
      <c r="O39" s="229"/>
      <c r="P39" s="83"/>
      <c r="Q39" s="82"/>
      <c r="R39" s="83"/>
      <c r="S39" s="229"/>
      <c r="T39" s="83"/>
      <c r="U39" s="82"/>
      <c r="V39" s="83"/>
      <c r="W39" s="229"/>
      <c r="X39" s="83"/>
      <c r="Y39" s="82"/>
      <c r="Z39" s="83"/>
      <c r="AA39" s="229"/>
      <c r="AB39" s="83"/>
      <c r="AC39" s="82"/>
      <c r="AD39" s="83"/>
      <c r="AE39" s="229"/>
      <c r="AF39" s="83"/>
      <c r="AG39" s="82"/>
      <c r="AH39" s="83"/>
    </row>
    <row r="40" spans="1:34" x14ac:dyDescent="0.25">
      <c r="A40" s="16">
        <v>30</v>
      </c>
      <c r="B40" s="220" t="str">
        <f>CONCATENATE('Class Info.'!B39," ",'Class Info.'!C39)</f>
        <v xml:space="preserve"> </v>
      </c>
      <c r="C40" s="220" t="str">
        <f>'Class Info.'!E39</f>
        <v>-</v>
      </c>
      <c r="D40" s="83" t="s">
        <v>10</v>
      </c>
      <c r="E40" s="82" t="s">
        <v>10</v>
      </c>
      <c r="F40" s="83" t="s">
        <v>10</v>
      </c>
      <c r="G40" s="242"/>
      <c r="H40" s="152" t="str">
        <f t="shared" si="0"/>
        <v>-</v>
      </c>
      <c r="I40" s="158" t="str">
        <f t="shared" si="1"/>
        <v>-</v>
      </c>
      <c r="J40" s="147" t="str">
        <f t="shared" si="2"/>
        <v>-</v>
      </c>
      <c r="K40" s="229"/>
      <c r="L40" s="83"/>
      <c r="M40" s="82"/>
      <c r="N40" s="83"/>
      <c r="O40" s="229"/>
      <c r="P40" s="83"/>
      <c r="Q40" s="82"/>
      <c r="R40" s="83"/>
      <c r="S40" s="229"/>
      <c r="T40" s="83"/>
      <c r="U40" s="82"/>
      <c r="V40" s="83"/>
      <c r="W40" s="229"/>
      <c r="X40" s="83"/>
      <c r="Y40" s="82"/>
      <c r="Z40" s="83"/>
      <c r="AA40" s="229"/>
      <c r="AB40" s="83"/>
      <c r="AC40" s="82"/>
      <c r="AD40" s="83"/>
      <c r="AE40" s="229"/>
      <c r="AF40" s="83"/>
      <c r="AG40" s="82"/>
      <c r="AH40" s="83"/>
    </row>
    <row r="41" spans="1:34" x14ac:dyDescent="0.25">
      <c r="A41" s="16">
        <v>31</v>
      </c>
      <c r="B41" s="220" t="str">
        <f>CONCATENATE('Class Info.'!B40," ",'Class Info.'!C40)</f>
        <v xml:space="preserve"> </v>
      </c>
      <c r="C41" s="220" t="str">
        <f>'Class Info.'!E40</f>
        <v>-</v>
      </c>
      <c r="D41" s="83" t="s">
        <v>10</v>
      </c>
      <c r="E41" s="82" t="s">
        <v>10</v>
      </c>
      <c r="F41" s="83" t="s">
        <v>10</v>
      </c>
      <c r="G41" s="242"/>
      <c r="H41" s="152" t="str">
        <f t="shared" si="0"/>
        <v>-</v>
      </c>
      <c r="I41" s="158" t="str">
        <f t="shared" si="1"/>
        <v>-</v>
      </c>
      <c r="J41" s="147" t="str">
        <f t="shared" si="2"/>
        <v>-</v>
      </c>
      <c r="K41" s="229"/>
      <c r="L41" s="83"/>
      <c r="M41" s="82"/>
      <c r="N41" s="83"/>
      <c r="O41" s="229"/>
      <c r="P41" s="83"/>
      <c r="Q41" s="82"/>
      <c r="R41" s="83"/>
      <c r="S41" s="229"/>
      <c r="T41" s="83"/>
      <c r="U41" s="82"/>
      <c r="V41" s="83"/>
      <c r="W41" s="229"/>
      <c r="X41" s="83"/>
      <c r="Y41" s="82"/>
      <c r="Z41" s="83"/>
      <c r="AA41" s="229"/>
      <c r="AB41" s="83"/>
      <c r="AC41" s="82"/>
      <c r="AD41" s="83"/>
      <c r="AE41" s="229"/>
      <c r="AF41" s="83"/>
      <c r="AG41" s="82"/>
      <c r="AH41" s="83"/>
    </row>
    <row r="42" spans="1:34" x14ac:dyDescent="0.25">
      <c r="A42" s="16">
        <v>32</v>
      </c>
      <c r="B42" s="220" t="str">
        <f>CONCATENATE('Class Info.'!B41," ",'Class Info.'!C41)</f>
        <v xml:space="preserve"> </v>
      </c>
      <c r="C42" s="220" t="str">
        <f>'Class Info.'!E41</f>
        <v>-</v>
      </c>
      <c r="D42" s="83" t="s">
        <v>10</v>
      </c>
      <c r="E42" s="82" t="s">
        <v>10</v>
      </c>
      <c r="F42" s="83" t="s">
        <v>10</v>
      </c>
      <c r="G42" s="242"/>
      <c r="H42" s="152" t="str">
        <f t="shared" si="0"/>
        <v>-</v>
      </c>
      <c r="I42" s="158" t="str">
        <f t="shared" si="1"/>
        <v>-</v>
      </c>
      <c r="J42" s="147" t="str">
        <f t="shared" si="2"/>
        <v>-</v>
      </c>
      <c r="K42" s="229"/>
      <c r="L42" s="83"/>
      <c r="M42" s="82"/>
      <c r="N42" s="83"/>
      <c r="O42" s="229"/>
      <c r="P42" s="83"/>
      <c r="Q42" s="82"/>
      <c r="R42" s="83"/>
      <c r="S42" s="229"/>
      <c r="T42" s="83"/>
      <c r="U42" s="82"/>
      <c r="V42" s="83"/>
      <c r="W42" s="229"/>
      <c r="X42" s="83"/>
      <c r="Y42" s="82"/>
      <c r="Z42" s="83"/>
      <c r="AA42" s="229"/>
      <c r="AB42" s="83"/>
      <c r="AC42" s="82"/>
      <c r="AD42" s="83"/>
      <c r="AE42" s="229"/>
      <c r="AF42" s="83"/>
      <c r="AG42" s="82"/>
      <c r="AH42" s="83"/>
    </row>
    <row r="43" spans="1:34" x14ac:dyDescent="0.25">
      <c r="A43" s="16">
        <v>33</v>
      </c>
      <c r="B43" s="220" t="str">
        <f>CONCATENATE('Class Info.'!B42," ",'Class Info.'!C42)</f>
        <v xml:space="preserve"> </v>
      </c>
      <c r="C43" s="220" t="str">
        <f>'Class Info.'!E42</f>
        <v>-</v>
      </c>
      <c r="D43" s="83" t="s">
        <v>10</v>
      </c>
      <c r="E43" s="82" t="s">
        <v>10</v>
      </c>
      <c r="F43" s="83" t="s">
        <v>10</v>
      </c>
      <c r="G43" s="242"/>
      <c r="H43" s="152" t="str">
        <f t="shared" si="0"/>
        <v>-</v>
      </c>
      <c r="I43" s="158" t="str">
        <f t="shared" si="1"/>
        <v>-</v>
      </c>
      <c r="J43" s="147" t="str">
        <f t="shared" si="2"/>
        <v>-</v>
      </c>
      <c r="K43" s="229"/>
      <c r="L43" s="83"/>
      <c r="M43" s="82"/>
      <c r="N43" s="83"/>
      <c r="O43" s="229"/>
      <c r="P43" s="83"/>
      <c r="Q43" s="82"/>
      <c r="R43" s="83"/>
      <c r="S43" s="229"/>
      <c r="T43" s="83"/>
      <c r="U43" s="82"/>
      <c r="V43" s="83"/>
      <c r="W43" s="229"/>
      <c r="X43" s="83"/>
      <c r="Y43" s="82"/>
      <c r="Z43" s="83"/>
      <c r="AA43" s="229"/>
      <c r="AB43" s="83"/>
      <c r="AC43" s="82"/>
      <c r="AD43" s="83"/>
      <c r="AE43" s="229"/>
      <c r="AF43" s="83"/>
      <c r="AG43" s="82"/>
      <c r="AH43" s="83"/>
    </row>
    <row r="44" spans="1:34" x14ac:dyDescent="0.25">
      <c r="A44" s="16">
        <v>34</v>
      </c>
      <c r="B44" s="220" t="str">
        <f>CONCATENATE('Class Info.'!B43," ",'Class Info.'!C43)</f>
        <v xml:space="preserve"> </v>
      </c>
      <c r="C44" s="220" t="str">
        <f>'Class Info.'!E43</f>
        <v>-</v>
      </c>
      <c r="D44" s="83" t="s">
        <v>10</v>
      </c>
      <c r="E44" s="82" t="s">
        <v>10</v>
      </c>
      <c r="F44" s="83" t="s">
        <v>10</v>
      </c>
      <c r="G44" s="242"/>
      <c r="H44" s="152" t="str">
        <f t="shared" si="0"/>
        <v>-</v>
      </c>
      <c r="I44" s="158" t="str">
        <f t="shared" si="1"/>
        <v>-</v>
      </c>
      <c r="J44" s="147" t="str">
        <f t="shared" si="2"/>
        <v>-</v>
      </c>
      <c r="K44" s="229"/>
      <c r="L44" s="83"/>
      <c r="M44" s="82"/>
      <c r="N44" s="83"/>
      <c r="O44" s="229"/>
      <c r="P44" s="83"/>
      <c r="Q44" s="82"/>
      <c r="R44" s="83"/>
      <c r="S44" s="229"/>
      <c r="T44" s="83"/>
      <c r="U44" s="82"/>
      <c r="V44" s="83"/>
      <c r="W44" s="229"/>
      <c r="X44" s="83"/>
      <c r="Y44" s="82"/>
      <c r="Z44" s="83"/>
      <c r="AA44" s="229"/>
      <c r="AB44" s="83"/>
      <c r="AC44" s="82"/>
      <c r="AD44" s="83"/>
      <c r="AE44" s="229"/>
      <c r="AF44" s="83"/>
      <c r="AG44" s="82"/>
      <c r="AH44" s="83"/>
    </row>
    <row r="45" spans="1:34" ht="15.75" thickBot="1" x14ac:dyDescent="0.3">
      <c r="A45" s="16">
        <v>35</v>
      </c>
      <c r="B45" s="220" t="str">
        <f>CONCATENATE('Class Info.'!B44," ",'Class Info.'!C44)</f>
        <v xml:space="preserve"> </v>
      </c>
      <c r="C45" s="220" t="str">
        <f>'Class Info.'!E44</f>
        <v>-</v>
      </c>
      <c r="D45" s="83" t="s">
        <v>10</v>
      </c>
      <c r="E45" s="82" t="s">
        <v>10</v>
      </c>
      <c r="F45" s="83" t="s">
        <v>10</v>
      </c>
      <c r="G45" s="242"/>
      <c r="H45" s="247" t="str">
        <f t="shared" si="0"/>
        <v>-</v>
      </c>
      <c r="I45" s="248" t="str">
        <f t="shared" si="1"/>
        <v>-</v>
      </c>
      <c r="J45" s="239" t="str">
        <f t="shared" si="2"/>
        <v>-</v>
      </c>
      <c r="K45" s="229"/>
      <c r="L45" s="83"/>
      <c r="M45" s="82"/>
      <c r="N45" s="83"/>
      <c r="O45" s="229"/>
      <c r="P45" s="83"/>
      <c r="Q45" s="82"/>
      <c r="R45" s="83"/>
      <c r="S45" s="229"/>
      <c r="T45" s="83"/>
      <c r="U45" s="82"/>
      <c r="V45" s="83"/>
      <c r="W45" s="229"/>
      <c r="X45" s="83"/>
      <c r="Y45" s="82"/>
      <c r="Z45" s="83"/>
      <c r="AA45" s="229"/>
      <c r="AB45" s="83"/>
      <c r="AC45" s="82"/>
      <c r="AD45" s="83"/>
      <c r="AE45" s="229"/>
      <c r="AF45" s="83"/>
      <c r="AG45" s="82"/>
      <c r="AH45" s="83"/>
    </row>
    <row r="46" spans="1:34" ht="15.75" thickBot="1" x14ac:dyDescent="0.3">
      <c r="A46" s="332" t="s">
        <v>166</v>
      </c>
      <c r="B46" s="333"/>
      <c r="C46" s="334"/>
      <c r="D46" s="231" t="str">
        <f>IFERROR(AVERAGE(D11:D45),"-")</f>
        <v>-</v>
      </c>
      <c r="E46" s="232" t="str">
        <f>IFERROR(AVERAGE(E11:E45),"-")</f>
        <v>-</v>
      </c>
      <c r="F46" s="232" t="str">
        <f>IFERROR(AVERAGE(F11:F45),"-")</f>
        <v>-</v>
      </c>
      <c r="G46" s="245"/>
      <c r="H46" s="249" t="str">
        <f t="shared" ref="H46" si="3">IFERROR((IF((MAX(D46:F46)/I$7)=0,"-",MAX(D46:F46)/I$7)),"-")</f>
        <v>-</v>
      </c>
      <c r="I46" s="250" t="str">
        <f t="shared" ref="I46" si="4">IFERROR((IF((MAX(D46:F46)-D46)/D46=0,"-",MAX(D46:F46)-D46)/D46),"-")</f>
        <v>-</v>
      </c>
      <c r="J46" s="244" t="str">
        <f>IFERROR((COUNTIF(J11:J45,"Yes")/(COUNTIF(J11:J45,"Yes")+COUNTIF(J11:J45,"No"))),"-")</f>
        <v>-</v>
      </c>
      <c r="K46" s="246"/>
      <c r="L46" s="231" t="str">
        <f>IFERROR(AVERAGE(L11:L45),"-")</f>
        <v>-</v>
      </c>
      <c r="M46" s="232" t="str">
        <f>IFERROR(AVERAGE(M11:M45),"-")</f>
        <v>-</v>
      </c>
      <c r="N46" s="232" t="str">
        <f>IFERROR(AVERAGE(N11:N45),"-")</f>
        <v>-</v>
      </c>
      <c r="O46" s="233"/>
      <c r="P46" s="231" t="str">
        <f>IFERROR(AVERAGE(P11:P45),"-")</f>
        <v>-</v>
      </c>
      <c r="Q46" s="232" t="str">
        <f>IFERROR(AVERAGE(Q11:Q45),"-")</f>
        <v>-</v>
      </c>
      <c r="R46" s="232" t="str">
        <f>IFERROR(AVERAGE(R11:R45),"-")</f>
        <v>-</v>
      </c>
      <c r="S46" s="233"/>
      <c r="T46" s="231" t="str">
        <f>IFERROR(AVERAGE(T11:T45),"-")</f>
        <v>-</v>
      </c>
      <c r="U46" s="232" t="str">
        <f>IFERROR(AVERAGE(U11:U45),"-")</f>
        <v>-</v>
      </c>
      <c r="V46" s="232" t="str">
        <f>IFERROR(AVERAGE(V11:V45),"-")</f>
        <v>-</v>
      </c>
      <c r="W46" s="233"/>
      <c r="X46" s="231" t="str">
        <f>IFERROR(AVERAGE(X11:X45),"-")</f>
        <v>-</v>
      </c>
      <c r="Y46" s="232" t="str">
        <f>IFERROR(AVERAGE(Y11:Y45),"-")</f>
        <v>-</v>
      </c>
      <c r="Z46" s="232" t="str">
        <f>IFERROR(AVERAGE(Z11:Z45),"-")</f>
        <v>-</v>
      </c>
      <c r="AA46" s="233"/>
      <c r="AB46" s="231" t="str">
        <f>IFERROR(AVERAGE(AB11:AB45),"-")</f>
        <v>-</v>
      </c>
      <c r="AC46" s="232" t="str">
        <f>IFERROR(AVERAGE(AC11:AC45),"-")</f>
        <v>-</v>
      </c>
      <c r="AD46" s="232" t="str">
        <f>IFERROR(AVERAGE(AD11:AD45),"-")</f>
        <v>-</v>
      </c>
      <c r="AE46" s="233"/>
      <c r="AF46" s="231" t="str">
        <f>IFERROR(AVERAGE(AF11:AF45),"-")</f>
        <v>-</v>
      </c>
      <c r="AG46" s="232" t="str">
        <f>IFERROR(AVERAGE(AG11:AG45),"-")</f>
        <v>-</v>
      </c>
      <c r="AH46" s="234" t="str">
        <f>IFERROR(AVERAGE(AH11:AH45),"-")</f>
        <v>-</v>
      </c>
    </row>
  </sheetData>
  <sheetProtection algorithmName="SHA-512" hashValue="D8R9ZxIhNxBc8mTvH55RofZrXNvP+cc8fze/yng2oUPm/iDX54xbjGj+dp08DRT7KI17hZNTAPhKBQPa2a0H3Q==" saltValue="3OAgTgZD8/5g6cHOau6tPQ==" spinCount="100000" sheet="1" objects="1" scenarios="1"/>
  <mergeCells count="17">
    <mergeCell ref="B2:I2"/>
    <mergeCell ref="A46:C46"/>
    <mergeCell ref="P9:R9"/>
    <mergeCell ref="T9:V9"/>
    <mergeCell ref="X9:Z9"/>
    <mergeCell ref="B3:J3"/>
    <mergeCell ref="AF9:AH9"/>
    <mergeCell ref="A10:B10"/>
    <mergeCell ref="A5:B6"/>
    <mergeCell ref="C5:E5"/>
    <mergeCell ref="C6:E6"/>
    <mergeCell ref="A7:B7"/>
    <mergeCell ref="C7:E7"/>
    <mergeCell ref="L9:N9"/>
    <mergeCell ref="H5:J5"/>
    <mergeCell ref="AB9:AD9"/>
    <mergeCell ref="D9:J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A8:A45 M7:XFD7 A5:E7 D8:D45 E8:XFD8 K9:XFD44 E10:F45 G10:J46"/>
  </dataValidations>
  <pageMargins left="0.5" right="0.5" top="0.5" bottom="0.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A1:L47"/>
  <sheetViews>
    <sheetView view="pageLayout" workbookViewId="0">
      <selection activeCell="C9" sqref="C9:C43"/>
    </sheetView>
  </sheetViews>
  <sheetFormatPr defaultRowHeight="15" x14ac:dyDescent="0.25"/>
  <cols>
    <col min="1" max="1" width="5.42578125" customWidth="1"/>
    <col min="2" max="2" width="29.7109375" customWidth="1"/>
    <col min="3" max="3" width="8.5703125" bestFit="1" customWidth="1"/>
    <col min="4" max="9" width="10" customWidth="1"/>
    <col min="10" max="12" width="9.140625" hidden="1" customWidth="1"/>
  </cols>
  <sheetData>
    <row r="1" spans="1:12" ht="7.5" customHeight="1" x14ac:dyDescent="0.25"/>
    <row r="2" spans="1:12" ht="27.75" customHeight="1" x14ac:dyDescent="0.3">
      <c r="B2" s="272" t="s">
        <v>75</v>
      </c>
      <c r="C2" s="272"/>
      <c r="D2" s="272"/>
      <c r="E2" s="272"/>
      <c r="F2" s="272"/>
      <c r="G2" s="272"/>
      <c r="H2" s="272"/>
      <c r="I2" s="272"/>
    </row>
    <row r="3" spans="1:12" ht="18.75" customHeight="1" x14ac:dyDescent="0.25">
      <c r="B3" s="273" t="s">
        <v>155</v>
      </c>
      <c r="C3" s="273"/>
      <c r="D3" s="273"/>
      <c r="E3" s="273"/>
      <c r="F3" s="273"/>
      <c r="G3" s="273"/>
      <c r="H3" s="273"/>
      <c r="I3" s="273"/>
    </row>
    <row r="4" spans="1:12" ht="4.5" customHeight="1" x14ac:dyDescent="0.25">
      <c r="B4" s="99"/>
      <c r="C4" s="192"/>
      <c r="D4" s="99"/>
      <c r="E4" s="99"/>
      <c r="F4" s="99"/>
      <c r="G4" s="99"/>
      <c r="H4" s="99"/>
      <c r="I4" s="99"/>
    </row>
    <row r="5" spans="1:12" ht="15.75" customHeight="1" x14ac:dyDescent="0.25">
      <c r="A5" s="271" t="s">
        <v>25</v>
      </c>
      <c r="B5" s="271"/>
      <c r="C5" s="191"/>
      <c r="D5" s="161" t="s">
        <v>27</v>
      </c>
      <c r="E5" s="161" t="s">
        <v>26</v>
      </c>
      <c r="G5" s="163" t="s">
        <v>0</v>
      </c>
      <c r="H5" s="163" t="s">
        <v>43</v>
      </c>
      <c r="I5" s="163" t="s">
        <v>90</v>
      </c>
    </row>
    <row r="6" spans="1:12" ht="15.75" customHeight="1" x14ac:dyDescent="0.25">
      <c r="A6" s="289" t="str">
        <f>'Class Info.'!A7</f>
        <v>??</v>
      </c>
      <c r="B6" s="289"/>
      <c r="C6" s="193"/>
      <c r="D6" s="162" t="str">
        <f>'Class Info.'!E7</f>
        <v>??</v>
      </c>
      <c r="E6" s="116" t="str">
        <f>'Class Info.'!H7</f>
        <v>?</v>
      </c>
      <c r="G6" s="93" t="s">
        <v>10</v>
      </c>
      <c r="H6" s="143" t="s">
        <v>10</v>
      </c>
      <c r="I6" s="143" t="s">
        <v>10</v>
      </c>
    </row>
    <row r="7" spans="1:12" ht="7.5" customHeight="1" x14ac:dyDescent="0.25">
      <c r="A7" s="94"/>
      <c r="B7" s="94"/>
      <c r="C7" s="94"/>
      <c r="D7" s="94"/>
      <c r="E7" s="94"/>
      <c r="F7" s="94"/>
      <c r="G7" s="96"/>
      <c r="H7" s="96"/>
      <c r="I7" s="97"/>
    </row>
    <row r="8" spans="1:12" s="1" customFormat="1" ht="19.5" customHeight="1" thickBot="1" x14ac:dyDescent="0.3">
      <c r="A8" s="309" t="s">
        <v>2</v>
      </c>
      <c r="B8" s="310"/>
      <c r="C8" s="196" t="s">
        <v>119</v>
      </c>
      <c r="D8" s="150" t="s">
        <v>31</v>
      </c>
      <c r="E8" s="150" t="s">
        <v>32</v>
      </c>
      <c r="F8" s="150" t="s">
        <v>33</v>
      </c>
      <c r="G8" s="166" t="s">
        <v>84</v>
      </c>
      <c r="H8" s="150" t="s">
        <v>78</v>
      </c>
      <c r="I8" s="166" t="s">
        <v>90</v>
      </c>
    </row>
    <row r="9" spans="1:12" ht="15.75" customHeight="1" thickTop="1" x14ac:dyDescent="0.25">
      <c r="A9" s="85">
        <v>1</v>
      </c>
      <c r="B9" s="220" t="str">
        <f>CONCATENATE('Class Info.'!B10," ",'Class Info.'!C10)</f>
        <v xml:space="preserve"> </v>
      </c>
      <c r="C9" s="220" t="str">
        <f>'Class Info.'!E10</f>
        <v>-</v>
      </c>
      <c r="D9" s="83" t="s">
        <v>10</v>
      </c>
      <c r="E9" s="149" t="s">
        <v>10</v>
      </c>
      <c r="F9" s="83" t="s">
        <v>10</v>
      </c>
      <c r="G9" s="147" t="str">
        <f>IFERROR((IF((MAX(D9:F9)/$H$6)=0,"-",MAX(D9:F9)/$H$6)),"-")</f>
        <v>-</v>
      </c>
      <c r="H9" s="76" t="str">
        <f t="shared" ref="H9:H44" si="0">IFERROR((IF((MAX(D9:F9)-D9)/D9=0,"-",MAX(D9:F9)-D9)/D9),"-")</f>
        <v>-</v>
      </c>
      <c r="I9" s="147" t="str">
        <f>IFERROR(((IF((MAX(D9:F9)/I$6)=0,"-",IF(MAX(D9:F9)&gt;=I$6,"Yes","No")))),"-")</f>
        <v>-</v>
      </c>
      <c r="J9" s="144" t="str">
        <f t="shared" ref="J9:J43" si="1">IFERROR((IF((D9/$I$6)=0,"-",IF(D9&gt;=$I$6,"Yes","No"))),"-")</f>
        <v>-</v>
      </c>
      <c r="K9" s="144" t="str">
        <f t="shared" ref="K9:L12" si="2">IFERROR((IF((E9/$I$6)=0,"-",IF(E9&gt;=$I$6,"Yes","No"))),"-")</f>
        <v>-</v>
      </c>
      <c r="L9" s="144" t="str">
        <f t="shared" si="2"/>
        <v>-</v>
      </c>
    </row>
    <row r="10" spans="1:12" ht="15.75" customHeight="1" x14ac:dyDescent="0.25">
      <c r="A10" s="16">
        <v>2</v>
      </c>
      <c r="B10" s="221" t="str">
        <f>CONCATENATE('Class Info.'!B11," ",'Class Info.'!C11)</f>
        <v xml:space="preserve"> </v>
      </c>
      <c r="C10" s="220" t="str">
        <f>'Class Info.'!E11</f>
        <v>-</v>
      </c>
      <c r="D10" s="83" t="s">
        <v>10</v>
      </c>
      <c r="E10" s="82" t="s">
        <v>10</v>
      </c>
      <c r="F10" s="83" t="s">
        <v>10</v>
      </c>
      <c r="G10" s="147" t="str">
        <f>IFERROR((IF((MAX(D10:F10)/$H$6)=0,"-",MAX(D10:F10)/$H$6)),"-")</f>
        <v>-</v>
      </c>
      <c r="H10" s="76" t="str">
        <f t="shared" si="0"/>
        <v>-</v>
      </c>
      <c r="I10" s="147" t="str">
        <f t="shared" ref="I10:I43" si="3">IFERROR(((IF((MAX(D10:F10)/I$6)=0,"-",IF(MAX(D10:F10)&gt;=I$6,"Yes","No")))),"-")</f>
        <v>-</v>
      </c>
      <c r="J10" s="144" t="str">
        <f t="shared" si="1"/>
        <v>-</v>
      </c>
      <c r="K10" s="144" t="str">
        <f t="shared" si="2"/>
        <v>-</v>
      </c>
      <c r="L10" s="144" t="str">
        <f t="shared" si="2"/>
        <v>-</v>
      </c>
    </row>
    <row r="11" spans="1:12" ht="15.75" customHeight="1" x14ac:dyDescent="0.25">
      <c r="A11" s="16">
        <v>3</v>
      </c>
      <c r="B11" s="221" t="str">
        <f>CONCATENATE('Class Info.'!B12," ",'Class Info.'!C12)</f>
        <v xml:space="preserve"> </v>
      </c>
      <c r="C11" s="220" t="str">
        <f>'Class Info.'!E12</f>
        <v>-</v>
      </c>
      <c r="D11" s="83" t="s">
        <v>10</v>
      </c>
      <c r="E11" s="82" t="s">
        <v>10</v>
      </c>
      <c r="F11" s="83" t="s">
        <v>10</v>
      </c>
      <c r="G11" s="152" t="str">
        <f>IFERROR((IF((MAX(D11:F11)/H$6)=0,"-",MAX(D11:F11)/H$6)),"-")</f>
        <v>-</v>
      </c>
      <c r="H11" s="76" t="str">
        <f t="shared" si="0"/>
        <v>-</v>
      </c>
      <c r="I11" s="147" t="str">
        <f t="shared" si="3"/>
        <v>-</v>
      </c>
      <c r="J11" s="144" t="str">
        <f t="shared" si="1"/>
        <v>-</v>
      </c>
      <c r="K11" s="144" t="str">
        <f t="shared" si="2"/>
        <v>-</v>
      </c>
      <c r="L11" s="144" t="str">
        <f t="shared" si="2"/>
        <v>-</v>
      </c>
    </row>
    <row r="12" spans="1:12" ht="15.75" customHeight="1" x14ac:dyDescent="0.25">
      <c r="A12" s="16">
        <v>4</v>
      </c>
      <c r="B12" s="220" t="str">
        <f>CONCATENATE('Class Info.'!B13," ",'Class Info.'!C13)</f>
        <v xml:space="preserve"> </v>
      </c>
      <c r="C12" s="220" t="str">
        <f>'Class Info.'!E13</f>
        <v>-</v>
      </c>
      <c r="D12" s="83" t="s">
        <v>10</v>
      </c>
      <c r="E12" s="82" t="s">
        <v>10</v>
      </c>
      <c r="F12" s="83" t="s">
        <v>10</v>
      </c>
      <c r="G12" s="147" t="str">
        <f t="shared" ref="G12:G43" si="4">IFERROR((IF((MAX(D12:F12)/$H$6)=0,"-",MAX(D12:F12)/$H$6)),"-")</f>
        <v>-</v>
      </c>
      <c r="H12" s="76" t="str">
        <f t="shared" si="0"/>
        <v>-</v>
      </c>
      <c r="I12" s="147" t="str">
        <f t="shared" si="3"/>
        <v>-</v>
      </c>
      <c r="J12" s="144" t="str">
        <f t="shared" si="1"/>
        <v>-</v>
      </c>
      <c r="K12" s="144" t="str">
        <f t="shared" si="2"/>
        <v>-</v>
      </c>
      <c r="L12" s="144" t="str">
        <f t="shared" si="2"/>
        <v>-</v>
      </c>
    </row>
    <row r="13" spans="1:12" ht="15.75" customHeight="1" x14ac:dyDescent="0.25">
      <c r="A13" s="16">
        <v>5</v>
      </c>
      <c r="B13" s="221" t="str">
        <f>CONCATENATE('Class Info.'!B14," ",'Class Info.'!C14)</f>
        <v xml:space="preserve"> </v>
      </c>
      <c r="C13" s="220" t="str">
        <f>'Class Info.'!E14</f>
        <v>-</v>
      </c>
      <c r="D13" s="83" t="s">
        <v>10</v>
      </c>
      <c r="E13" s="82" t="s">
        <v>10</v>
      </c>
      <c r="F13" s="83" t="s">
        <v>10</v>
      </c>
      <c r="G13" s="147" t="str">
        <f t="shared" si="4"/>
        <v>-</v>
      </c>
      <c r="H13" s="76" t="str">
        <f t="shared" si="0"/>
        <v>-</v>
      </c>
      <c r="I13" s="147" t="str">
        <f t="shared" si="3"/>
        <v>-</v>
      </c>
      <c r="J13" s="144" t="str">
        <f t="shared" si="1"/>
        <v>-</v>
      </c>
      <c r="K13" s="144" t="str">
        <f t="shared" ref="K13:K43" si="5">IFERROR((IF((E13/$I$6)=0,"-",IF(E13&gt;=$I$6,"Yes","No"))),"-")</f>
        <v>-</v>
      </c>
      <c r="L13" s="144" t="str">
        <f t="shared" ref="L13:L43" si="6">IFERROR((IF((F13/$I$6)=0,"-",IF(F13&gt;=$I$6,"Yes","No"))),"-")</f>
        <v>-</v>
      </c>
    </row>
    <row r="14" spans="1:12" ht="15.75" customHeight="1" x14ac:dyDescent="0.25">
      <c r="A14" s="16">
        <v>6</v>
      </c>
      <c r="B14" s="221" t="str">
        <f>CONCATENATE('Class Info.'!B15," ",'Class Info.'!C15)</f>
        <v xml:space="preserve"> </v>
      </c>
      <c r="C14" s="220" t="str">
        <f>'Class Info.'!E15</f>
        <v>-</v>
      </c>
      <c r="D14" s="83" t="s">
        <v>10</v>
      </c>
      <c r="E14" s="82" t="s">
        <v>10</v>
      </c>
      <c r="F14" s="83" t="s">
        <v>10</v>
      </c>
      <c r="G14" s="147" t="str">
        <f t="shared" si="4"/>
        <v>-</v>
      </c>
      <c r="H14" s="76" t="str">
        <f t="shared" si="0"/>
        <v>-</v>
      </c>
      <c r="I14" s="147" t="str">
        <f t="shared" si="3"/>
        <v>-</v>
      </c>
      <c r="J14" s="144" t="str">
        <f t="shared" si="1"/>
        <v>-</v>
      </c>
      <c r="K14" s="144" t="str">
        <f t="shared" si="5"/>
        <v>-</v>
      </c>
      <c r="L14" s="144" t="str">
        <f t="shared" si="6"/>
        <v>-</v>
      </c>
    </row>
    <row r="15" spans="1:12" ht="15.75" customHeight="1" x14ac:dyDescent="0.25">
      <c r="A15" s="16">
        <v>7</v>
      </c>
      <c r="B15" s="220" t="str">
        <f>CONCATENATE('Class Info.'!B16," ",'Class Info.'!C16)</f>
        <v xml:space="preserve"> </v>
      </c>
      <c r="C15" s="220" t="str">
        <f>'Class Info.'!E16</f>
        <v>-</v>
      </c>
      <c r="D15" s="83" t="s">
        <v>10</v>
      </c>
      <c r="E15" s="82" t="s">
        <v>10</v>
      </c>
      <c r="F15" s="83" t="s">
        <v>10</v>
      </c>
      <c r="G15" s="147" t="str">
        <f t="shared" si="4"/>
        <v>-</v>
      </c>
      <c r="H15" s="76" t="str">
        <f t="shared" si="0"/>
        <v>-</v>
      </c>
      <c r="I15" s="147" t="str">
        <f t="shared" si="3"/>
        <v>-</v>
      </c>
      <c r="J15" s="144" t="str">
        <f t="shared" si="1"/>
        <v>-</v>
      </c>
      <c r="K15" s="144" t="str">
        <f t="shared" si="5"/>
        <v>-</v>
      </c>
      <c r="L15" s="144" t="str">
        <f t="shared" si="6"/>
        <v>-</v>
      </c>
    </row>
    <row r="16" spans="1:12" ht="15.75" customHeight="1" x14ac:dyDescent="0.25">
      <c r="A16" s="16">
        <v>8</v>
      </c>
      <c r="B16" s="221" t="str">
        <f>CONCATENATE('Class Info.'!B17," ",'Class Info.'!C17)</f>
        <v xml:space="preserve"> </v>
      </c>
      <c r="C16" s="220" t="str">
        <f>'Class Info.'!E17</f>
        <v>-</v>
      </c>
      <c r="D16" s="83" t="s">
        <v>10</v>
      </c>
      <c r="E16" s="82" t="s">
        <v>10</v>
      </c>
      <c r="F16" s="83" t="s">
        <v>10</v>
      </c>
      <c r="G16" s="147" t="str">
        <f t="shared" si="4"/>
        <v>-</v>
      </c>
      <c r="H16" s="76" t="str">
        <f t="shared" si="0"/>
        <v>-</v>
      </c>
      <c r="I16" s="147" t="str">
        <f t="shared" si="3"/>
        <v>-</v>
      </c>
      <c r="J16" s="144" t="str">
        <f t="shared" si="1"/>
        <v>-</v>
      </c>
      <c r="K16" s="144" t="str">
        <f t="shared" si="5"/>
        <v>-</v>
      </c>
      <c r="L16" s="144" t="str">
        <f t="shared" si="6"/>
        <v>-</v>
      </c>
    </row>
    <row r="17" spans="1:12" ht="15.75" customHeight="1" x14ac:dyDescent="0.25">
      <c r="A17" s="16">
        <v>9</v>
      </c>
      <c r="B17" s="221" t="str">
        <f>CONCATENATE('Class Info.'!B18," ",'Class Info.'!C18)</f>
        <v xml:space="preserve"> </v>
      </c>
      <c r="C17" s="220" t="str">
        <f>'Class Info.'!E18</f>
        <v>-</v>
      </c>
      <c r="D17" s="83" t="s">
        <v>10</v>
      </c>
      <c r="E17" s="82" t="s">
        <v>10</v>
      </c>
      <c r="F17" s="83" t="s">
        <v>10</v>
      </c>
      <c r="G17" s="147" t="str">
        <f t="shared" si="4"/>
        <v>-</v>
      </c>
      <c r="H17" s="76" t="str">
        <f t="shared" si="0"/>
        <v>-</v>
      </c>
      <c r="I17" s="147" t="str">
        <f t="shared" si="3"/>
        <v>-</v>
      </c>
      <c r="J17" s="144" t="str">
        <f t="shared" si="1"/>
        <v>-</v>
      </c>
      <c r="K17" s="144" t="str">
        <f t="shared" si="5"/>
        <v>-</v>
      </c>
      <c r="L17" s="144" t="str">
        <f t="shared" si="6"/>
        <v>-</v>
      </c>
    </row>
    <row r="18" spans="1:12" ht="15.75" customHeight="1" x14ac:dyDescent="0.25">
      <c r="A18" s="16">
        <v>10</v>
      </c>
      <c r="B18" s="220" t="str">
        <f>CONCATENATE('Class Info.'!B19," ",'Class Info.'!C19)</f>
        <v xml:space="preserve"> </v>
      </c>
      <c r="C18" s="220" t="str">
        <f>'Class Info.'!E19</f>
        <v>-</v>
      </c>
      <c r="D18" s="83" t="s">
        <v>10</v>
      </c>
      <c r="E18" s="82" t="s">
        <v>10</v>
      </c>
      <c r="F18" s="83" t="s">
        <v>10</v>
      </c>
      <c r="G18" s="147" t="str">
        <f t="shared" si="4"/>
        <v>-</v>
      </c>
      <c r="H18" s="76" t="str">
        <f t="shared" si="0"/>
        <v>-</v>
      </c>
      <c r="I18" s="147" t="str">
        <f t="shared" si="3"/>
        <v>-</v>
      </c>
      <c r="J18" s="144" t="str">
        <f t="shared" si="1"/>
        <v>-</v>
      </c>
      <c r="K18" s="144" t="str">
        <f t="shared" si="5"/>
        <v>-</v>
      </c>
      <c r="L18" s="144" t="str">
        <f t="shared" si="6"/>
        <v>-</v>
      </c>
    </row>
    <row r="19" spans="1:12" ht="15.75" customHeight="1" x14ac:dyDescent="0.25">
      <c r="A19" s="16">
        <v>11</v>
      </c>
      <c r="B19" s="221" t="str">
        <f>CONCATENATE('Class Info.'!B20," ",'Class Info.'!C20)</f>
        <v xml:space="preserve"> </v>
      </c>
      <c r="C19" s="220" t="str">
        <f>'Class Info.'!E20</f>
        <v>-</v>
      </c>
      <c r="D19" s="83" t="s">
        <v>10</v>
      </c>
      <c r="E19" s="82" t="s">
        <v>10</v>
      </c>
      <c r="F19" s="83" t="s">
        <v>10</v>
      </c>
      <c r="G19" s="147" t="str">
        <f t="shared" si="4"/>
        <v>-</v>
      </c>
      <c r="H19" s="76" t="str">
        <f t="shared" si="0"/>
        <v>-</v>
      </c>
      <c r="I19" s="147" t="str">
        <f t="shared" si="3"/>
        <v>-</v>
      </c>
      <c r="J19" s="144" t="str">
        <f t="shared" si="1"/>
        <v>-</v>
      </c>
      <c r="K19" s="144" t="str">
        <f t="shared" si="5"/>
        <v>-</v>
      </c>
      <c r="L19" s="144" t="str">
        <f t="shared" si="6"/>
        <v>-</v>
      </c>
    </row>
    <row r="20" spans="1:12" ht="15.75" customHeight="1" x14ac:dyDescent="0.25">
      <c r="A20" s="16">
        <v>12</v>
      </c>
      <c r="B20" s="221" t="str">
        <f>CONCATENATE('Class Info.'!B21," ",'Class Info.'!C21)</f>
        <v xml:space="preserve"> </v>
      </c>
      <c r="C20" s="220" t="str">
        <f>'Class Info.'!E21</f>
        <v>-</v>
      </c>
      <c r="D20" s="83" t="s">
        <v>10</v>
      </c>
      <c r="E20" s="82" t="s">
        <v>10</v>
      </c>
      <c r="F20" s="83" t="s">
        <v>10</v>
      </c>
      <c r="G20" s="147" t="str">
        <f t="shared" si="4"/>
        <v>-</v>
      </c>
      <c r="H20" s="76" t="str">
        <f t="shared" si="0"/>
        <v>-</v>
      </c>
      <c r="I20" s="147" t="str">
        <f t="shared" si="3"/>
        <v>-</v>
      </c>
      <c r="J20" s="144" t="str">
        <f t="shared" si="1"/>
        <v>-</v>
      </c>
      <c r="K20" s="144" t="str">
        <f t="shared" si="5"/>
        <v>-</v>
      </c>
      <c r="L20" s="144" t="str">
        <f t="shared" si="6"/>
        <v>-</v>
      </c>
    </row>
    <row r="21" spans="1:12" ht="15.75" customHeight="1" x14ac:dyDescent="0.25">
      <c r="A21" s="16">
        <v>13</v>
      </c>
      <c r="B21" s="220" t="str">
        <f>CONCATENATE('Class Info.'!B22," ",'Class Info.'!C22)</f>
        <v xml:space="preserve"> </v>
      </c>
      <c r="C21" s="220" t="str">
        <f>'Class Info.'!E22</f>
        <v>-</v>
      </c>
      <c r="D21" s="83" t="s">
        <v>10</v>
      </c>
      <c r="E21" s="82" t="s">
        <v>10</v>
      </c>
      <c r="F21" s="83" t="s">
        <v>10</v>
      </c>
      <c r="G21" s="147" t="str">
        <f t="shared" si="4"/>
        <v>-</v>
      </c>
      <c r="H21" s="76" t="str">
        <f t="shared" si="0"/>
        <v>-</v>
      </c>
      <c r="I21" s="147" t="str">
        <f t="shared" si="3"/>
        <v>-</v>
      </c>
      <c r="J21" s="144" t="str">
        <f t="shared" si="1"/>
        <v>-</v>
      </c>
      <c r="K21" s="144" t="str">
        <f t="shared" si="5"/>
        <v>-</v>
      </c>
      <c r="L21" s="144" t="str">
        <f t="shared" si="6"/>
        <v>-</v>
      </c>
    </row>
    <row r="22" spans="1:12" ht="15.75" customHeight="1" x14ac:dyDescent="0.25">
      <c r="A22" s="16">
        <v>14</v>
      </c>
      <c r="B22" s="221" t="str">
        <f>CONCATENATE('Class Info.'!B23," ",'Class Info.'!C23)</f>
        <v xml:space="preserve"> </v>
      </c>
      <c r="C22" s="220" t="str">
        <f>'Class Info.'!E23</f>
        <v>-</v>
      </c>
      <c r="D22" s="83" t="s">
        <v>10</v>
      </c>
      <c r="E22" s="82" t="s">
        <v>10</v>
      </c>
      <c r="F22" s="83" t="s">
        <v>10</v>
      </c>
      <c r="G22" s="147" t="str">
        <f t="shared" si="4"/>
        <v>-</v>
      </c>
      <c r="H22" s="76" t="str">
        <f t="shared" si="0"/>
        <v>-</v>
      </c>
      <c r="I22" s="147" t="str">
        <f t="shared" si="3"/>
        <v>-</v>
      </c>
      <c r="J22" s="144" t="str">
        <f t="shared" si="1"/>
        <v>-</v>
      </c>
      <c r="K22" s="144" t="str">
        <f t="shared" si="5"/>
        <v>-</v>
      </c>
      <c r="L22" s="144" t="str">
        <f t="shared" si="6"/>
        <v>-</v>
      </c>
    </row>
    <row r="23" spans="1:12" ht="15.75" customHeight="1" x14ac:dyDescent="0.25">
      <c r="A23" s="16">
        <v>15</v>
      </c>
      <c r="B23" s="221" t="str">
        <f>CONCATENATE('Class Info.'!B24," ",'Class Info.'!C24)</f>
        <v xml:space="preserve"> </v>
      </c>
      <c r="C23" s="220" t="str">
        <f>'Class Info.'!E24</f>
        <v>-</v>
      </c>
      <c r="D23" s="83" t="s">
        <v>10</v>
      </c>
      <c r="E23" s="82" t="s">
        <v>10</v>
      </c>
      <c r="F23" s="83" t="s">
        <v>10</v>
      </c>
      <c r="G23" s="147" t="str">
        <f t="shared" si="4"/>
        <v>-</v>
      </c>
      <c r="H23" s="76" t="str">
        <f t="shared" si="0"/>
        <v>-</v>
      </c>
      <c r="I23" s="147" t="str">
        <f t="shared" si="3"/>
        <v>-</v>
      </c>
      <c r="J23" s="144" t="str">
        <f t="shared" si="1"/>
        <v>-</v>
      </c>
      <c r="K23" s="144" t="str">
        <f t="shared" si="5"/>
        <v>-</v>
      </c>
      <c r="L23" s="144" t="str">
        <f t="shared" si="6"/>
        <v>-</v>
      </c>
    </row>
    <row r="24" spans="1:12" ht="15.75" customHeight="1" x14ac:dyDescent="0.25">
      <c r="A24" s="16">
        <v>16</v>
      </c>
      <c r="B24" s="220" t="str">
        <f>CONCATENATE('Class Info.'!B25," ",'Class Info.'!C25)</f>
        <v xml:space="preserve"> </v>
      </c>
      <c r="C24" s="220" t="str">
        <f>'Class Info.'!E25</f>
        <v>-</v>
      </c>
      <c r="D24" s="83" t="s">
        <v>10</v>
      </c>
      <c r="E24" s="82" t="s">
        <v>10</v>
      </c>
      <c r="F24" s="83" t="s">
        <v>10</v>
      </c>
      <c r="G24" s="147" t="str">
        <f t="shared" si="4"/>
        <v>-</v>
      </c>
      <c r="H24" s="76" t="str">
        <f t="shared" si="0"/>
        <v>-</v>
      </c>
      <c r="I24" s="147" t="str">
        <f t="shared" si="3"/>
        <v>-</v>
      </c>
      <c r="J24" s="144" t="str">
        <f t="shared" si="1"/>
        <v>-</v>
      </c>
      <c r="K24" s="144" t="str">
        <f t="shared" si="5"/>
        <v>-</v>
      </c>
      <c r="L24" s="144" t="str">
        <f t="shared" si="6"/>
        <v>-</v>
      </c>
    </row>
    <row r="25" spans="1:12" ht="15.75" customHeight="1" x14ac:dyDescent="0.25">
      <c r="A25" s="16">
        <v>17</v>
      </c>
      <c r="B25" s="221" t="str">
        <f>CONCATENATE('Class Info.'!B26," ",'Class Info.'!C26)</f>
        <v xml:space="preserve"> </v>
      </c>
      <c r="C25" s="220" t="str">
        <f>'Class Info.'!E26</f>
        <v>-</v>
      </c>
      <c r="D25" s="83" t="s">
        <v>10</v>
      </c>
      <c r="E25" s="82" t="s">
        <v>10</v>
      </c>
      <c r="F25" s="83" t="s">
        <v>10</v>
      </c>
      <c r="G25" s="147" t="str">
        <f t="shared" si="4"/>
        <v>-</v>
      </c>
      <c r="H25" s="76" t="str">
        <f t="shared" si="0"/>
        <v>-</v>
      </c>
      <c r="I25" s="147" t="str">
        <f t="shared" si="3"/>
        <v>-</v>
      </c>
      <c r="J25" s="144" t="str">
        <f t="shared" si="1"/>
        <v>-</v>
      </c>
      <c r="K25" s="144" t="str">
        <f t="shared" si="5"/>
        <v>-</v>
      </c>
      <c r="L25" s="144" t="str">
        <f t="shared" si="6"/>
        <v>-</v>
      </c>
    </row>
    <row r="26" spans="1:12" ht="15.75" customHeight="1" x14ac:dyDescent="0.25">
      <c r="A26" s="16">
        <v>18</v>
      </c>
      <c r="B26" s="221" t="str">
        <f>CONCATENATE('Class Info.'!B27," ",'Class Info.'!C27)</f>
        <v xml:space="preserve"> </v>
      </c>
      <c r="C26" s="220" t="str">
        <f>'Class Info.'!E27</f>
        <v>-</v>
      </c>
      <c r="D26" s="83" t="s">
        <v>10</v>
      </c>
      <c r="E26" s="82" t="s">
        <v>10</v>
      </c>
      <c r="F26" s="83" t="s">
        <v>10</v>
      </c>
      <c r="G26" s="147" t="str">
        <f t="shared" si="4"/>
        <v>-</v>
      </c>
      <c r="H26" s="76" t="str">
        <f t="shared" si="0"/>
        <v>-</v>
      </c>
      <c r="I26" s="147" t="str">
        <f t="shared" si="3"/>
        <v>-</v>
      </c>
      <c r="J26" s="144" t="str">
        <f t="shared" si="1"/>
        <v>-</v>
      </c>
      <c r="K26" s="144" t="str">
        <f t="shared" si="5"/>
        <v>-</v>
      </c>
      <c r="L26" s="144" t="str">
        <f t="shared" si="6"/>
        <v>-</v>
      </c>
    </row>
    <row r="27" spans="1:12" ht="15.75" customHeight="1" x14ac:dyDescent="0.25">
      <c r="A27" s="16">
        <v>19</v>
      </c>
      <c r="B27" s="220" t="str">
        <f>CONCATENATE('Class Info.'!B28," ",'Class Info.'!C28)</f>
        <v xml:space="preserve"> </v>
      </c>
      <c r="C27" s="220" t="str">
        <f>'Class Info.'!E28</f>
        <v>-</v>
      </c>
      <c r="D27" s="83" t="s">
        <v>10</v>
      </c>
      <c r="E27" s="82" t="s">
        <v>10</v>
      </c>
      <c r="F27" s="83" t="s">
        <v>10</v>
      </c>
      <c r="G27" s="147" t="str">
        <f t="shared" si="4"/>
        <v>-</v>
      </c>
      <c r="H27" s="76" t="str">
        <f t="shared" si="0"/>
        <v>-</v>
      </c>
      <c r="I27" s="147" t="str">
        <f t="shared" si="3"/>
        <v>-</v>
      </c>
      <c r="J27" s="144" t="str">
        <f t="shared" si="1"/>
        <v>-</v>
      </c>
      <c r="K27" s="144" t="str">
        <f t="shared" si="5"/>
        <v>-</v>
      </c>
      <c r="L27" s="144" t="str">
        <f t="shared" si="6"/>
        <v>-</v>
      </c>
    </row>
    <row r="28" spans="1:12" ht="15.75" customHeight="1" x14ac:dyDescent="0.25">
      <c r="A28" s="16">
        <v>20</v>
      </c>
      <c r="B28" s="221" t="str">
        <f>CONCATENATE('Class Info.'!B29," ",'Class Info.'!C29)</f>
        <v xml:space="preserve"> </v>
      </c>
      <c r="C28" s="220" t="str">
        <f>'Class Info.'!E29</f>
        <v>-</v>
      </c>
      <c r="D28" s="83" t="s">
        <v>10</v>
      </c>
      <c r="E28" s="82" t="s">
        <v>10</v>
      </c>
      <c r="F28" s="83" t="s">
        <v>10</v>
      </c>
      <c r="G28" s="147" t="str">
        <f t="shared" si="4"/>
        <v>-</v>
      </c>
      <c r="H28" s="76" t="str">
        <f t="shared" si="0"/>
        <v>-</v>
      </c>
      <c r="I28" s="147" t="str">
        <f t="shared" si="3"/>
        <v>-</v>
      </c>
      <c r="J28" s="144" t="str">
        <f t="shared" si="1"/>
        <v>-</v>
      </c>
      <c r="K28" s="144" t="str">
        <f t="shared" si="5"/>
        <v>-</v>
      </c>
      <c r="L28" s="144" t="str">
        <f t="shared" si="6"/>
        <v>-</v>
      </c>
    </row>
    <row r="29" spans="1:12" ht="15.75" customHeight="1" x14ac:dyDescent="0.25">
      <c r="A29" s="16">
        <v>21</v>
      </c>
      <c r="B29" s="221" t="str">
        <f>CONCATENATE('Class Info.'!B30," ",'Class Info.'!C30)</f>
        <v xml:space="preserve"> </v>
      </c>
      <c r="C29" s="220" t="str">
        <f>'Class Info.'!E30</f>
        <v>-</v>
      </c>
      <c r="D29" s="83" t="s">
        <v>10</v>
      </c>
      <c r="E29" s="82" t="s">
        <v>10</v>
      </c>
      <c r="F29" s="83" t="s">
        <v>10</v>
      </c>
      <c r="G29" s="147" t="str">
        <f t="shared" si="4"/>
        <v>-</v>
      </c>
      <c r="H29" s="76" t="str">
        <f t="shared" si="0"/>
        <v>-</v>
      </c>
      <c r="I29" s="147" t="str">
        <f t="shared" si="3"/>
        <v>-</v>
      </c>
      <c r="J29" s="144" t="str">
        <f t="shared" si="1"/>
        <v>-</v>
      </c>
      <c r="K29" s="144" t="str">
        <f t="shared" si="5"/>
        <v>-</v>
      </c>
      <c r="L29" s="144" t="str">
        <f t="shared" si="6"/>
        <v>-</v>
      </c>
    </row>
    <row r="30" spans="1:12" ht="15.75" customHeight="1" x14ac:dyDescent="0.25">
      <c r="A30" s="16">
        <v>22</v>
      </c>
      <c r="B30" s="220" t="str">
        <f>CONCATENATE('Class Info.'!B31," ",'Class Info.'!C31)</f>
        <v xml:space="preserve"> </v>
      </c>
      <c r="C30" s="220" t="str">
        <f>'Class Info.'!E31</f>
        <v>-</v>
      </c>
      <c r="D30" s="83" t="s">
        <v>10</v>
      </c>
      <c r="E30" s="82" t="s">
        <v>10</v>
      </c>
      <c r="F30" s="83" t="s">
        <v>10</v>
      </c>
      <c r="G30" s="147" t="str">
        <f t="shared" si="4"/>
        <v>-</v>
      </c>
      <c r="H30" s="76" t="str">
        <f t="shared" si="0"/>
        <v>-</v>
      </c>
      <c r="I30" s="147" t="str">
        <f t="shared" si="3"/>
        <v>-</v>
      </c>
      <c r="J30" s="144" t="str">
        <f t="shared" si="1"/>
        <v>-</v>
      </c>
      <c r="K30" s="144" t="str">
        <f t="shared" si="5"/>
        <v>-</v>
      </c>
      <c r="L30" s="144" t="str">
        <f t="shared" si="6"/>
        <v>-</v>
      </c>
    </row>
    <row r="31" spans="1:12" ht="15.75" customHeight="1" x14ac:dyDescent="0.25">
      <c r="A31" s="16">
        <v>23</v>
      </c>
      <c r="B31" s="221" t="str">
        <f>CONCATENATE('Class Info.'!B32," ",'Class Info.'!C32)</f>
        <v xml:space="preserve"> </v>
      </c>
      <c r="C31" s="220" t="str">
        <f>'Class Info.'!E32</f>
        <v>-</v>
      </c>
      <c r="D31" s="83" t="s">
        <v>10</v>
      </c>
      <c r="E31" s="82" t="s">
        <v>10</v>
      </c>
      <c r="F31" s="83" t="s">
        <v>10</v>
      </c>
      <c r="G31" s="147" t="str">
        <f t="shared" si="4"/>
        <v>-</v>
      </c>
      <c r="H31" s="76" t="str">
        <f t="shared" si="0"/>
        <v>-</v>
      </c>
      <c r="I31" s="147" t="str">
        <f t="shared" si="3"/>
        <v>-</v>
      </c>
      <c r="J31" s="144" t="str">
        <f t="shared" si="1"/>
        <v>-</v>
      </c>
      <c r="K31" s="144" t="str">
        <f t="shared" si="5"/>
        <v>-</v>
      </c>
      <c r="L31" s="144" t="str">
        <f t="shared" si="6"/>
        <v>-</v>
      </c>
    </row>
    <row r="32" spans="1:12" ht="15.75" customHeight="1" x14ac:dyDescent="0.25">
      <c r="A32" s="16">
        <v>24</v>
      </c>
      <c r="B32" s="221" t="str">
        <f>CONCATENATE('Class Info.'!B33," ",'Class Info.'!C33)</f>
        <v xml:space="preserve"> </v>
      </c>
      <c r="C32" s="220" t="str">
        <f>'Class Info.'!E33</f>
        <v>-</v>
      </c>
      <c r="D32" s="83" t="s">
        <v>10</v>
      </c>
      <c r="E32" s="82" t="s">
        <v>10</v>
      </c>
      <c r="F32" s="83" t="s">
        <v>10</v>
      </c>
      <c r="G32" s="147" t="str">
        <f t="shared" si="4"/>
        <v>-</v>
      </c>
      <c r="H32" s="76" t="str">
        <f t="shared" si="0"/>
        <v>-</v>
      </c>
      <c r="I32" s="147" t="str">
        <f t="shared" si="3"/>
        <v>-</v>
      </c>
      <c r="J32" s="144" t="str">
        <f t="shared" si="1"/>
        <v>-</v>
      </c>
      <c r="K32" s="144" t="str">
        <f t="shared" si="5"/>
        <v>-</v>
      </c>
      <c r="L32" s="144" t="str">
        <f t="shared" si="6"/>
        <v>-</v>
      </c>
    </row>
    <row r="33" spans="1:12" ht="15.75" customHeight="1" x14ac:dyDescent="0.25">
      <c r="A33" s="16">
        <v>25</v>
      </c>
      <c r="B33" s="220" t="str">
        <f>CONCATENATE('Class Info.'!B34," ",'Class Info.'!C34)</f>
        <v xml:space="preserve"> </v>
      </c>
      <c r="C33" s="220" t="str">
        <f>'Class Info.'!E34</f>
        <v>-</v>
      </c>
      <c r="D33" s="83" t="s">
        <v>10</v>
      </c>
      <c r="E33" s="82" t="s">
        <v>10</v>
      </c>
      <c r="F33" s="83" t="s">
        <v>10</v>
      </c>
      <c r="G33" s="147" t="str">
        <f t="shared" si="4"/>
        <v>-</v>
      </c>
      <c r="H33" s="76" t="str">
        <f t="shared" si="0"/>
        <v>-</v>
      </c>
      <c r="I33" s="147" t="str">
        <f t="shared" si="3"/>
        <v>-</v>
      </c>
      <c r="J33" s="144" t="str">
        <f t="shared" si="1"/>
        <v>-</v>
      </c>
      <c r="K33" s="144" t="str">
        <f t="shared" si="5"/>
        <v>-</v>
      </c>
      <c r="L33" s="144" t="str">
        <f t="shared" si="6"/>
        <v>-</v>
      </c>
    </row>
    <row r="34" spans="1:12" ht="15.75" customHeight="1" x14ac:dyDescent="0.25">
      <c r="A34" s="16">
        <v>26</v>
      </c>
      <c r="B34" s="221" t="str">
        <f>CONCATENATE('Class Info.'!B35," ",'Class Info.'!C35)</f>
        <v xml:space="preserve"> </v>
      </c>
      <c r="C34" s="220" t="str">
        <f>'Class Info.'!E35</f>
        <v>-</v>
      </c>
      <c r="D34" s="83" t="s">
        <v>10</v>
      </c>
      <c r="E34" s="82" t="s">
        <v>10</v>
      </c>
      <c r="F34" s="83" t="s">
        <v>10</v>
      </c>
      <c r="G34" s="147" t="str">
        <f t="shared" si="4"/>
        <v>-</v>
      </c>
      <c r="H34" s="76" t="str">
        <f t="shared" si="0"/>
        <v>-</v>
      </c>
      <c r="I34" s="147" t="str">
        <f t="shared" si="3"/>
        <v>-</v>
      </c>
      <c r="J34" s="144" t="str">
        <f t="shared" si="1"/>
        <v>-</v>
      </c>
      <c r="K34" s="144" t="str">
        <f t="shared" si="5"/>
        <v>-</v>
      </c>
      <c r="L34" s="144" t="str">
        <f t="shared" si="6"/>
        <v>-</v>
      </c>
    </row>
    <row r="35" spans="1:12" ht="15.75" customHeight="1" x14ac:dyDescent="0.25">
      <c r="A35" s="16">
        <v>27</v>
      </c>
      <c r="B35" s="221" t="str">
        <f>CONCATENATE('Class Info.'!B36," ",'Class Info.'!C36)</f>
        <v xml:space="preserve"> </v>
      </c>
      <c r="C35" s="220" t="str">
        <f>'Class Info.'!E36</f>
        <v>-</v>
      </c>
      <c r="D35" s="83" t="s">
        <v>10</v>
      </c>
      <c r="E35" s="82" t="s">
        <v>10</v>
      </c>
      <c r="F35" s="83" t="s">
        <v>10</v>
      </c>
      <c r="G35" s="147" t="str">
        <f t="shared" si="4"/>
        <v>-</v>
      </c>
      <c r="H35" s="76" t="str">
        <f t="shared" si="0"/>
        <v>-</v>
      </c>
      <c r="I35" s="147" t="str">
        <f t="shared" si="3"/>
        <v>-</v>
      </c>
      <c r="J35" s="144" t="str">
        <f t="shared" si="1"/>
        <v>-</v>
      </c>
      <c r="K35" s="144" t="str">
        <f t="shared" si="5"/>
        <v>-</v>
      </c>
      <c r="L35" s="144" t="str">
        <f t="shared" si="6"/>
        <v>-</v>
      </c>
    </row>
    <row r="36" spans="1:12" ht="15.75" customHeight="1" x14ac:dyDescent="0.25">
      <c r="A36" s="16">
        <v>28</v>
      </c>
      <c r="B36" s="220" t="str">
        <f>CONCATENATE('Class Info.'!B37," ",'Class Info.'!C37)</f>
        <v xml:space="preserve"> </v>
      </c>
      <c r="C36" s="220" t="str">
        <f>'Class Info.'!E37</f>
        <v>-</v>
      </c>
      <c r="D36" s="83" t="s">
        <v>10</v>
      </c>
      <c r="E36" s="82" t="s">
        <v>10</v>
      </c>
      <c r="F36" s="83" t="s">
        <v>10</v>
      </c>
      <c r="G36" s="147" t="str">
        <f t="shared" si="4"/>
        <v>-</v>
      </c>
      <c r="H36" s="76" t="str">
        <f t="shared" si="0"/>
        <v>-</v>
      </c>
      <c r="I36" s="147" t="str">
        <f t="shared" si="3"/>
        <v>-</v>
      </c>
      <c r="J36" s="144" t="str">
        <f t="shared" si="1"/>
        <v>-</v>
      </c>
      <c r="K36" s="144" t="str">
        <f t="shared" si="5"/>
        <v>-</v>
      </c>
      <c r="L36" s="144" t="str">
        <f t="shared" si="6"/>
        <v>-</v>
      </c>
    </row>
    <row r="37" spans="1:12" ht="15.75" customHeight="1" x14ac:dyDescent="0.25">
      <c r="A37" s="16">
        <v>29</v>
      </c>
      <c r="B37" s="221" t="str">
        <f>CONCATENATE('Class Info.'!B38," ",'Class Info.'!C38)</f>
        <v xml:space="preserve"> </v>
      </c>
      <c r="C37" s="220" t="str">
        <f>'Class Info.'!E38</f>
        <v>-</v>
      </c>
      <c r="D37" s="83" t="s">
        <v>10</v>
      </c>
      <c r="E37" s="82" t="s">
        <v>10</v>
      </c>
      <c r="F37" s="83" t="s">
        <v>10</v>
      </c>
      <c r="G37" s="147" t="str">
        <f t="shared" si="4"/>
        <v>-</v>
      </c>
      <c r="H37" s="76" t="str">
        <f t="shared" si="0"/>
        <v>-</v>
      </c>
      <c r="I37" s="147" t="str">
        <f t="shared" si="3"/>
        <v>-</v>
      </c>
      <c r="J37" s="144" t="str">
        <f t="shared" si="1"/>
        <v>-</v>
      </c>
      <c r="K37" s="144" t="str">
        <f t="shared" si="5"/>
        <v>-</v>
      </c>
      <c r="L37" s="144" t="str">
        <f t="shared" si="6"/>
        <v>-</v>
      </c>
    </row>
    <row r="38" spans="1:12" ht="15.75" customHeight="1" x14ac:dyDescent="0.25">
      <c r="A38" s="16">
        <v>30</v>
      </c>
      <c r="B38" s="221" t="str">
        <f>CONCATENATE('Class Info.'!B39," ",'Class Info.'!C39)</f>
        <v xml:space="preserve"> </v>
      </c>
      <c r="C38" s="220" t="str">
        <f>'Class Info.'!E39</f>
        <v>-</v>
      </c>
      <c r="D38" s="83" t="s">
        <v>10</v>
      </c>
      <c r="E38" s="82" t="s">
        <v>10</v>
      </c>
      <c r="F38" s="83" t="s">
        <v>10</v>
      </c>
      <c r="G38" s="147" t="str">
        <f t="shared" si="4"/>
        <v>-</v>
      </c>
      <c r="H38" s="76" t="str">
        <f t="shared" si="0"/>
        <v>-</v>
      </c>
      <c r="I38" s="147" t="str">
        <f t="shared" si="3"/>
        <v>-</v>
      </c>
      <c r="J38" s="144" t="str">
        <f t="shared" si="1"/>
        <v>-</v>
      </c>
      <c r="K38" s="144" t="str">
        <f t="shared" si="5"/>
        <v>-</v>
      </c>
      <c r="L38" s="144" t="str">
        <f t="shared" si="6"/>
        <v>-</v>
      </c>
    </row>
    <row r="39" spans="1:12" ht="15.75" customHeight="1" x14ac:dyDescent="0.25">
      <c r="A39" s="16">
        <v>31</v>
      </c>
      <c r="B39" s="220" t="str">
        <f>CONCATENATE('Class Info.'!B40," ",'Class Info.'!C40)</f>
        <v xml:space="preserve"> </v>
      </c>
      <c r="C39" s="220" t="str">
        <f>'Class Info.'!E40</f>
        <v>-</v>
      </c>
      <c r="D39" s="83" t="s">
        <v>10</v>
      </c>
      <c r="E39" s="82" t="s">
        <v>10</v>
      </c>
      <c r="F39" s="83" t="s">
        <v>10</v>
      </c>
      <c r="G39" s="147" t="str">
        <f t="shared" si="4"/>
        <v>-</v>
      </c>
      <c r="H39" s="76" t="str">
        <f t="shared" si="0"/>
        <v>-</v>
      </c>
      <c r="I39" s="147" t="str">
        <f t="shared" si="3"/>
        <v>-</v>
      </c>
      <c r="J39" s="144" t="str">
        <f t="shared" si="1"/>
        <v>-</v>
      </c>
      <c r="K39" s="144" t="str">
        <f t="shared" si="5"/>
        <v>-</v>
      </c>
      <c r="L39" s="144" t="str">
        <f t="shared" si="6"/>
        <v>-</v>
      </c>
    </row>
    <row r="40" spans="1:12" ht="15.75" customHeight="1" x14ac:dyDescent="0.25">
      <c r="A40" s="16">
        <v>32</v>
      </c>
      <c r="B40" s="221" t="str">
        <f>CONCATENATE('Class Info.'!B41," ",'Class Info.'!C41)</f>
        <v xml:space="preserve"> </v>
      </c>
      <c r="C40" s="220" t="str">
        <f>'Class Info.'!E41</f>
        <v>-</v>
      </c>
      <c r="D40" s="83" t="s">
        <v>10</v>
      </c>
      <c r="E40" s="82" t="s">
        <v>10</v>
      </c>
      <c r="F40" s="83" t="s">
        <v>10</v>
      </c>
      <c r="G40" s="147" t="str">
        <f t="shared" si="4"/>
        <v>-</v>
      </c>
      <c r="H40" s="76" t="str">
        <f t="shared" si="0"/>
        <v>-</v>
      </c>
      <c r="I40" s="147" t="str">
        <f t="shared" si="3"/>
        <v>-</v>
      </c>
      <c r="J40" s="144" t="str">
        <f t="shared" si="1"/>
        <v>-</v>
      </c>
      <c r="K40" s="144" t="str">
        <f t="shared" si="5"/>
        <v>-</v>
      </c>
      <c r="L40" s="144" t="str">
        <f t="shared" si="6"/>
        <v>-</v>
      </c>
    </row>
    <row r="41" spans="1:12" ht="15.75" customHeight="1" x14ac:dyDescent="0.25">
      <c r="A41" s="16">
        <v>33</v>
      </c>
      <c r="B41" s="221" t="str">
        <f>CONCATENATE('Class Info.'!B42," ",'Class Info.'!C42)</f>
        <v xml:space="preserve"> </v>
      </c>
      <c r="C41" s="220" t="str">
        <f>'Class Info.'!E42</f>
        <v>-</v>
      </c>
      <c r="D41" s="83" t="s">
        <v>10</v>
      </c>
      <c r="E41" s="82" t="s">
        <v>10</v>
      </c>
      <c r="F41" s="83" t="s">
        <v>10</v>
      </c>
      <c r="G41" s="147" t="str">
        <f t="shared" si="4"/>
        <v>-</v>
      </c>
      <c r="H41" s="76" t="str">
        <f t="shared" si="0"/>
        <v>-</v>
      </c>
      <c r="I41" s="147" t="str">
        <f t="shared" si="3"/>
        <v>-</v>
      </c>
      <c r="J41" s="144" t="str">
        <f t="shared" si="1"/>
        <v>-</v>
      </c>
      <c r="K41" s="144" t="str">
        <f t="shared" si="5"/>
        <v>-</v>
      </c>
      <c r="L41" s="144" t="str">
        <f t="shared" si="6"/>
        <v>-</v>
      </c>
    </row>
    <row r="42" spans="1:12" ht="15.75" customHeight="1" x14ac:dyDescent="0.25">
      <c r="A42" s="16">
        <v>34</v>
      </c>
      <c r="B42" s="220" t="str">
        <f>CONCATENATE('Class Info.'!B43," ",'Class Info.'!C43)</f>
        <v xml:space="preserve"> </v>
      </c>
      <c r="C42" s="220" t="str">
        <f>'Class Info.'!E43</f>
        <v>-</v>
      </c>
      <c r="D42" s="83" t="s">
        <v>10</v>
      </c>
      <c r="E42" s="82" t="s">
        <v>10</v>
      </c>
      <c r="F42" s="83" t="s">
        <v>10</v>
      </c>
      <c r="G42" s="147" t="str">
        <f t="shared" si="4"/>
        <v>-</v>
      </c>
      <c r="H42" s="76" t="str">
        <f t="shared" si="0"/>
        <v>-</v>
      </c>
      <c r="I42" s="147" t="str">
        <f t="shared" si="3"/>
        <v>-</v>
      </c>
      <c r="J42" s="144" t="str">
        <f t="shared" si="1"/>
        <v>-</v>
      </c>
      <c r="K42" s="144" t="str">
        <f t="shared" si="5"/>
        <v>-</v>
      </c>
      <c r="L42" s="144" t="str">
        <f t="shared" si="6"/>
        <v>-</v>
      </c>
    </row>
    <row r="43" spans="1:12" ht="15.75" customHeight="1" x14ac:dyDescent="0.25">
      <c r="A43" s="88">
        <v>35</v>
      </c>
      <c r="B43" s="221" t="str">
        <f>CONCATENATE('Class Info.'!B44," ",'Class Info.'!C44)</f>
        <v xml:space="preserve"> </v>
      </c>
      <c r="C43" s="220" t="str">
        <f>'Class Info.'!E44</f>
        <v>-</v>
      </c>
      <c r="D43" s="83" t="s">
        <v>10</v>
      </c>
      <c r="E43" s="82" t="s">
        <v>10</v>
      </c>
      <c r="F43" s="83" t="s">
        <v>10</v>
      </c>
      <c r="G43" s="147" t="str">
        <f t="shared" si="4"/>
        <v>-</v>
      </c>
      <c r="H43" s="76" t="str">
        <f t="shared" si="0"/>
        <v>-</v>
      </c>
      <c r="I43" s="147" t="str">
        <f t="shared" si="3"/>
        <v>-</v>
      </c>
      <c r="J43" s="144" t="str">
        <f t="shared" si="1"/>
        <v>-</v>
      </c>
      <c r="K43" s="144" t="str">
        <f t="shared" si="5"/>
        <v>-</v>
      </c>
      <c r="L43" s="144" t="str">
        <f t="shared" si="6"/>
        <v>-</v>
      </c>
    </row>
    <row r="44" spans="1:12" ht="16.5" customHeight="1" x14ac:dyDescent="0.25">
      <c r="A44" s="317" t="s">
        <v>93</v>
      </c>
      <c r="B44" s="317"/>
      <c r="C44" s="195"/>
      <c r="D44" s="72" t="str">
        <f>IFERROR(AVERAGE(D9:D43),"-")</f>
        <v>-</v>
      </c>
      <c r="E44" s="72" t="str">
        <f>IFERROR(AVERAGE(E9:E43),"-")</f>
        <v>-</v>
      </c>
      <c r="F44" s="72" t="str">
        <f>IFERROR(AVERAGE(F9:F43),"-")</f>
        <v>-</v>
      </c>
      <c r="G44" s="168" t="str">
        <f>IFERROR((IF((MAX(D44:F44)/$H$6)=0,"-",MAX(D44:F44)/$H$6)),"-")</f>
        <v>-</v>
      </c>
      <c r="H44" s="167" t="str">
        <f t="shared" si="0"/>
        <v>-</v>
      </c>
      <c r="I44" s="148" t="str">
        <f>IFERROR((COUNTIF(I9:I43,"Yes")/(COUNTIF(I9:I43,"Yes")+COUNTIF(I9:I43,"No"))),"-")</f>
        <v>-</v>
      </c>
    </row>
    <row r="45" spans="1:12" s="1" customFormat="1" ht="18.75" customHeight="1" x14ac:dyDescent="0.25">
      <c r="A45" s="316" t="s">
        <v>91</v>
      </c>
      <c r="B45" s="316"/>
      <c r="C45" s="194"/>
      <c r="D45" s="146" t="str">
        <f>IFERROR((D44/$H$6),"-")</f>
        <v>-</v>
      </c>
      <c r="E45" s="146" t="str">
        <f>IFERROR((E44/$H$6),"-")</f>
        <v>-</v>
      </c>
      <c r="F45" s="146" t="str">
        <f>IFERROR((F44/$H$6),"-")</f>
        <v>-</v>
      </c>
      <c r="G45" s="344"/>
      <c r="H45" s="345"/>
      <c r="I45" s="345"/>
      <c r="J45"/>
      <c r="K45"/>
    </row>
    <row r="46" spans="1:12" s="1" customFormat="1" ht="18.75" customHeight="1" x14ac:dyDescent="0.25">
      <c r="A46" s="317" t="s">
        <v>94</v>
      </c>
      <c r="B46" s="317"/>
      <c r="C46" s="195"/>
      <c r="D46" s="106" t="s">
        <v>10</v>
      </c>
      <c r="E46" s="75" t="str">
        <f>IFERROR(((E44-D44)/D44),"-")</f>
        <v>-</v>
      </c>
      <c r="F46" s="75" t="str">
        <f>IFERROR(((F44-E44)/E44),"-")</f>
        <v>-</v>
      </c>
      <c r="G46" s="346"/>
      <c r="H46" s="347"/>
      <c r="I46" s="347"/>
      <c r="J46"/>
      <c r="K46"/>
    </row>
    <row r="47" spans="1:12" s="1" customFormat="1" ht="18.75" customHeight="1" x14ac:dyDescent="0.25">
      <c r="A47" s="316" t="s">
        <v>92</v>
      </c>
      <c r="B47" s="316"/>
      <c r="C47" s="194"/>
      <c r="D47" s="146" t="str">
        <f>IFERROR((COUNTIF(J9:J43,"Yes")/(COUNTIF(J9:J43,"Yes")+COUNTIF(J9:J43,"No"))),"-")</f>
        <v>-</v>
      </c>
      <c r="E47" s="146" t="str">
        <f>IFERROR((COUNTIF(K9:K43,"Yes")/(COUNTIF(K9:K43,"Yes")+COUNTIF(K9:K43,"No"))),"-")</f>
        <v>-</v>
      </c>
      <c r="F47" s="146" t="str">
        <f>IFERROR((COUNTIF(L9:L43,"Yes")/(COUNTIF(L9:L43,"Yes")+COUNTIF(L9:L43,"No"))),"-")</f>
        <v>-</v>
      </c>
      <c r="G47" s="346"/>
      <c r="H47" s="347"/>
      <c r="I47" s="347"/>
      <c r="J47"/>
      <c r="K47"/>
    </row>
  </sheetData>
  <sortState ref="B9:I43">
    <sortCondition ref="B9:B43"/>
  </sortState>
  <mergeCells count="10">
    <mergeCell ref="A46:B46"/>
    <mergeCell ref="A47:B47"/>
    <mergeCell ref="G45:I47"/>
    <mergeCell ref="A44:B44"/>
    <mergeCell ref="B2:I2"/>
    <mergeCell ref="B3:I3"/>
    <mergeCell ref="A5:B5"/>
    <mergeCell ref="A6:B6"/>
    <mergeCell ref="A45:B45"/>
    <mergeCell ref="A8:B8"/>
  </mergeCells>
  <dataValidations count="2">
    <dataValidation allowBlank="1" showErrorMessage="1" sqref="A8:A47 L7:XFD7 D45:F47 D8:XFD44 A5:E7"/>
    <dataValidation allowBlank="1" showErrorMessage="1" promptTitle="Don't Change This Cell." prompt="If you wish to change a student name, enter it into the &quot;70&quot; spreadsheet and hit the &quot;reset&quot; button." sqref="B9:C43"/>
  </dataValidations>
  <pageMargins left="0.5" right="0.5" top="0.5" bottom="0.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00B0F0"/>
  </sheetPr>
  <dimension ref="A1:AF47"/>
  <sheetViews>
    <sheetView view="pageLayout" workbookViewId="0">
      <selection activeCell="P9" sqref="P9:P43"/>
    </sheetView>
  </sheetViews>
  <sheetFormatPr defaultColWidth="9.140625" defaultRowHeight="15" x14ac:dyDescent="0.25"/>
  <cols>
    <col min="1" max="1" width="3.85546875" customWidth="1"/>
    <col min="2" max="2" width="23.7109375" customWidth="1"/>
    <col min="3" max="3" width="8.5703125" bestFit="1" customWidth="1"/>
    <col min="4" max="11" width="6.42578125" customWidth="1"/>
    <col min="12" max="14" width="7.140625" customWidth="1"/>
    <col min="15" max="15" width="3.85546875" customWidth="1"/>
    <col min="16" max="16" width="24.42578125" customWidth="1"/>
    <col min="17" max="24" width="6.140625" customWidth="1"/>
    <col min="25" max="32" width="3.7109375" hidden="1" customWidth="1"/>
  </cols>
  <sheetData>
    <row r="1" spans="1:32" ht="8.25" customHeight="1" thickBot="1" x14ac:dyDescent="0.3"/>
    <row r="2" spans="1:32" ht="27.75" customHeight="1" thickBot="1" x14ac:dyDescent="0.35">
      <c r="B2" s="272" t="s">
        <v>75</v>
      </c>
      <c r="C2" s="272"/>
      <c r="D2" s="272"/>
      <c r="E2" s="272"/>
      <c r="F2" s="272"/>
      <c r="G2" s="272"/>
      <c r="H2" s="272"/>
      <c r="I2" s="272"/>
      <c r="J2" s="272"/>
      <c r="K2" s="272"/>
      <c r="L2" s="272"/>
      <c r="M2" s="272"/>
      <c r="N2" s="272"/>
      <c r="P2" s="2"/>
      <c r="Q2" s="355" t="s">
        <v>15</v>
      </c>
      <c r="R2" s="356"/>
      <c r="S2" s="356"/>
      <c r="T2" s="356"/>
      <c r="U2" s="52">
        <v>230</v>
      </c>
      <c r="X2" s="2"/>
    </row>
    <row r="3" spans="1:32" ht="20.25" customHeight="1" x14ac:dyDescent="0.25">
      <c r="B3" s="273" t="s">
        <v>14</v>
      </c>
      <c r="C3" s="273"/>
      <c r="D3" s="273"/>
      <c r="E3" s="273"/>
      <c r="F3" s="273"/>
      <c r="G3" s="273"/>
      <c r="H3" s="273"/>
      <c r="I3" s="273"/>
      <c r="J3" s="273"/>
      <c r="K3" s="273"/>
      <c r="L3" s="273"/>
      <c r="M3" s="273"/>
      <c r="N3" s="273"/>
      <c r="P3" s="3"/>
      <c r="T3" s="3"/>
      <c r="U3" s="3"/>
      <c r="X3" s="3"/>
    </row>
    <row r="4" spans="1:32" ht="4.5" customHeight="1" x14ac:dyDescent="0.25">
      <c r="B4" s="6"/>
      <c r="C4" s="192"/>
      <c r="D4" s="6"/>
      <c r="E4" s="6"/>
      <c r="F4" s="6"/>
      <c r="G4" s="6"/>
      <c r="H4" s="6"/>
      <c r="I4" s="6"/>
      <c r="J4" s="6"/>
      <c r="K4" s="6"/>
      <c r="L4" s="6"/>
      <c r="M4" s="6"/>
    </row>
    <row r="5" spans="1:32" ht="17.25" customHeight="1" x14ac:dyDescent="0.25">
      <c r="A5" s="271" t="s">
        <v>25</v>
      </c>
      <c r="B5" s="271"/>
      <c r="C5" s="191"/>
      <c r="D5" s="271" t="s">
        <v>27</v>
      </c>
      <c r="E5" s="271"/>
      <c r="F5" s="271"/>
      <c r="G5" s="271" t="s">
        <v>26</v>
      </c>
      <c r="H5" s="271"/>
      <c r="J5" s="323" t="s">
        <v>70</v>
      </c>
      <c r="K5" s="323"/>
      <c r="L5" s="163" t="s">
        <v>0</v>
      </c>
      <c r="M5" s="163" t="s">
        <v>43</v>
      </c>
      <c r="N5" s="154" t="s">
        <v>90</v>
      </c>
      <c r="O5" s="10"/>
      <c r="R5" s="10"/>
      <c r="S5" s="10"/>
      <c r="T5" s="10"/>
      <c r="U5" s="10"/>
      <c r="V5" s="10"/>
      <c r="W5" s="10"/>
      <c r="X5" s="10"/>
    </row>
    <row r="6" spans="1:32" ht="15.75" customHeight="1" x14ac:dyDescent="0.25">
      <c r="A6" s="324" t="str">
        <f>'Class Info.'!A7</f>
        <v>??</v>
      </c>
      <c r="B6" s="325"/>
      <c r="C6" s="236"/>
      <c r="D6" s="324" t="str">
        <f>'Class Info.'!E7</f>
        <v>??</v>
      </c>
      <c r="E6" s="349"/>
      <c r="F6" s="325"/>
      <c r="G6" s="324" t="str">
        <f>'Class Info.'!H7</f>
        <v>?</v>
      </c>
      <c r="H6" s="325"/>
      <c r="J6" s="323"/>
      <c r="K6" s="323"/>
      <c r="L6" s="110" t="s">
        <v>10</v>
      </c>
      <c r="M6" s="111" t="s">
        <v>10</v>
      </c>
      <c r="N6" s="111" t="s">
        <v>10</v>
      </c>
      <c r="O6" s="10"/>
      <c r="R6" s="10"/>
      <c r="S6" s="10"/>
      <c r="T6" s="10"/>
      <c r="U6" s="10"/>
      <c r="V6" s="10"/>
      <c r="W6" s="10"/>
      <c r="X6" s="10"/>
    </row>
    <row r="7" spans="1:32" ht="7.5" customHeight="1" x14ac:dyDescent="0.25">
      <c r="A7" s="94"/>
      <c r="B7" s="94"/>
      <c r="C7" s="94"/>
      <c r="D7" s="94"/>
      <c r="E7" s="94"/>
      <c r="F7" s="94"/>
      <c r="G7" s="94"/>
      <c r="H7" s="94"/>
      <c r="I7" s="94"/>
      <c r="J7" s="95"/>
      <c r="K7" s="96"/>
      <c r="L7" s="96"/>
      <c r="M7" s="96"/>
      <c r="N7" s="112"/>
      <c r="O7" s="113"/>
      <c r="P7" s="113"/>
      <c r="Q7" s="113"/>
      <c r="R7" s="113"/>
      <c r="S7" s="113"/>
      <c r="T7" s="113"/>
      <c r="U7" s="113"/>
      <c r="V7" s="113"/>
      <c r="W7" s="113"/>
      <c r="X7" s="113"/>
    </row>
    <row r="8" spans="1:32" s="1" customFormat="1" ht="19.5" customHeight="1" thickBot="1" x14ac:dyDescent="0.3">
      <c r="A8" s="309" t="s">
        <v>2</v>
      </c>
      <c r="B8" s="310"/>
      <c r="C8" s="196" t="s">
        <v>119</v>
      </c>
      <c r="D8" s="150" t="s">
        <v>0</v>
      </c>
      <c r="E8" s="150" t="s">
        <v>1</v>
      </c>
      <c r="F8" s="150" t="s">
        <v>3</v>
      </c>
      <c r="G8" s="150" t="s">
        <v>4</v>
      </c>
      <c r="H8" s="150" t="s">
        <v>5</v>
      </c>
      <c r="I8" s="150" t="s">
        <v>6</v>
      </c>
      <c r="J8" s="150" t="s">
        <v>7</v>
      </c>
      <c r="K8" s="150" t="s">
        <v>8</v>
      </c>
      <c r="L8" s="151" t="s">
        <v>84</v>
      </c>
      <c r="M8" s="150" t="s">
        <v>78</v>
      </c>
      <c r="N8" s="151" t="s">
        <v>90</v>
      </c>
      <c r="O8" s="309" t="s">
        <v>2</v>
      </c>
      <c r="P8" s="354"/>
      <c r="Q8" s="81" t="s">
        <v>0</v>
      </c>
      <c r="R8" s="81" t="s">
        <v>1</v>
      </c>
      <c r="S8" s="81" t="s">
        <v>3</v>
      </c>
      <c r="T8" s="81" t="s">
        <v>4</v>
      </c>
      <c r="U8" s="81" t="s">
        <v>5</v>
      </c>
      <c r="V8" s="81" t="s">
        <v>6</v>
      </c>
      <c r="W8" s="81" t="s">
        <v>7</v>
      </c>
      <c r="X8" s="84" t="s">
        <v>8</v>
      </c>
    </row>
    <row r="9" spans="1:32" ht="16.5" customHeight="1" thickTop="1" x14ac:dyDescent="0.25">
      <c r="A9" s="90">
        <v>1</v>
      </c>
      <c r="B9" s="114" t="str">
        <f t="shared" ref="B9:B43" si="0">P9</f>
        <v xml:space="preserve"> </v>
      </c>
      <c r="C9" s="220" t="str">
        <f>'Class Info.'!E10</f>
        <v>-</v>
      </c>
      <c r="D9" s="5" t="str">
        <f>IFERROR(((Q9+$U$2)/$U$2),"-")</f>
        <v>-</v>
      </c>
      <c r="E9" s="4" t="str">
        <f>IFERROR(((R9+$U$2)/$U$2),"-")</f>
        <v>-</v>
      </c>
      <c r="F9" s="5" t="str">
        <f t="shared" ref="F9:K24" si="1">IFERROR(((S9+$U$2)/$U$2),"-")</f>
        <v>-</v>
      </c>
      <c r="G9" s="4" t="str">
        <f t="shared" si="1"/>
        <v>-</v>
      </c>
      <c r="H9" s="5" t="str">
        <f t="shared" si="1"/>
        <v>-</v>
      </c>
      <c r="I9" s="4" t="str">
        <f t="shared" si="1"/>
        <v>-</v>
      </c>
      <c r="J9" s="5" t="str">
        <f t="shared" si="1"/>
        <v>-</v>
      </c>
      <c r="K9" s="4" t="str">
        <f t="shared" si="1"/>
        <v>-</v>
      </c>
      <c r="L9" s="147" t="str">
        <f>IFERROR((IF((MAX(D9:K9)/$M$6)=0,"-",MAX(D9:K9)/$M$6)),"-")</f>
        <v>-</v>
      </c>
      <c r="M9" s="76" t="str">
        <f t="shared" ref="M9:M44" si="2">IFERROR((IF((MAX(D9:K9)-D9)/D9=0,"-",MAX(D9:K9)-D9)/D9),"-")</f>
        <v>-</v>
      </c>
      <c r="N9" s="147" t="str">
        <f>IFERROR(((IF((MAX(D9:K9)/N$6)=0,"-",IF(MAX(D9:K9)&gt;=N$6,"Yes","No")))),"-")</f>
        <v>-</v>
      </c>
      <c r="O9" s="85">
        <v>1</v>
      </c>
      <c r="P9" s="220" t="str">
        <f>CONCATENATE('Class Info.'!B10," ",'Class Info.'!C10)</f>
        <v xml:space="preserve"> </v>
      </c>
      <c r="Q9" s="83" t="s">
        <v>10</v>
      </c>
      <c r="R9" s="149" t="s">
        <v>10</v>
      </c>
      <c r="S9" s="83" t="s">
        <v>10</v>
      </c>
      <c r="T9" s="149" t="s">
        <v>10</v>
      </c>
      <c r="U9" s="83" t="s">
        <v>10</v>
      </c>
      <c r="V9" s="149" t="s">
        <v>10</v>
      </c>
      <c r="W9" s="83" t="s">
        <v>10</v>
      </c>
      <c r="X9" s="149" t="s">
        <v>10</v>
      </c>
      <c r="Y9" s="144" t="str">
        <f t="shared" ref="Y9:Y43" si="3">IFERROR((IF((D9/$N$6)=0,"-",IF(D9&gt;=$N$6,"Yes","No"))),"-")</f>
        <v>-</v>
      </c>
      <c r="Z9" s="144" t="str">
        <f t="shared" ref="Z9:Z43" si="4">IFERROR((IF((E9/$N$6)=0,"-",IF(E9&gt;=$N$6,"Yes","No"))),"-")</f>
        <v>-</v>
      </c>
      <c r="AA9" s="144" t="str">
        <f t="shared" ref="AA9:AF24" si="5">IFERROR((IF((F9/$N$6)=0,"-",IF(F9&gt;=$N$6,"Yes","No"))),"-")</f>
        <v>-</v>
      </c>
      <c r="AB9" s="144" t="str">
        <f t="shared" si="5"/>
        <v>-</v>
      </c>
      <c r="AC9" s="144" t="str">
        <f t="shared" si="5"/>
        <v>-</v>
      </c>
      <c r="AD9" s="144" t="str">
        <f t="shared" si="5"/>
        <v>-</v>
      </c>
      <c r="AE9" s="144" t="str">
        <f t="shared" si="5"/>
        <v>-</v>
      </c>
      <c r="AF9" s="144" t="str">
        <f t="shared" si="5"/>
        <v>-</v>
      </c>
    </row>
    <row r="10" spans="1:32" ht="16.5" customHeight="1" x14ac:dyDescent="0.25">
      <c r="A10" s="91">
        <v>2</v>
      </c>
      <c r="B10" s="114" t="str">
        <f t="shared" si="0"/>
        <v xml:space="preserve"> </v>
      </c>
      <c r="C10" s="220" t="str">
        <f>'Class Info.'!E11</f>
        <v>-</v>
      </c>
      <c r="D10" s="5" t="str">
        <f t="shared" ref="D10:D43" si="6">IFERROR(((Q10+$U$2)/$U$2),"-")</f>
        <v>-</v>
      </c>
      <c r="E10" s="4" t="str">
        <f t="shared" ref="E10:E43" si="7">IFERROR(((R10+$U$2)/$U$2),"-")</f>
        <v>-</v>
      </c>
      <c r="F10" s="5" t="str">
        <f t="shared" si="1"/>
        <v>-</v>
      </c>
      <c r="G10" s="4" t="str">
        <f>IFERROR(((T10+$U$2)/$U$2),"-")</f>
        <v>-</v>
      </c>
      <c r="H10" s="5" t="str">
        <f t="shared" si="1"/>
        <v>-</v>
      </c>
      <c r="I10" s="4" t="str">
        <f t="shared" si="1"/>
        <v>-</v>
      </c>
      <c r="J10" s="5" t="str">
        <f t="shared" si="1"/>
        <v>-</v>
      </c>
      <c r="K10" s="4" t="str">
        <f t="shared" si="1"/>
        <v>-</v>
      </c>
      <c r="L10" s="147" t="str">
        <f t="shared" ref="L10:L43" si="8">IFERROR((IF((MAX(D10:K10)/$M$6)=0,"-",MAX(D10:K10)/$M$6)),"-")</f>
        <v>-</v>
      </c>
      <c r="M10" s="76" t="str">
        <f t="shared" si="2"/>
        <v>-</v>
      </c>
      <c r="N10" s="147" t="str">
        <f t="shared" ref="N10:N43" si="9">IFERROR(((IF((MAX(D10:K10)/N$6)=0,"-",IF(MAX(D10:K10)&gt;=N$6,"Yes","No")))),"-")</f>
        <v>-</v>
      </c>
      <c r="O10" s="16">
        <v>2</v>
      </c>
      <c r="P10" s="220" t="str">
        <f>CONCATENATE('Class Info.'!B11," ",'Class Info.'!C11)</f>
        <v xml:space="preserve"> </v>
      </c>
      <c r="Q10" s="83" t="s">
        <v>10</v>
      </c>
      <c r="R10" s="82" t="s">
        <v>10</v>
      </c>
      <c r="S10" s="83" t="s">
        <v>10</v>
      </c>
      <c r="T10" s="82" t="s">
        <v>10</v>
      </c>
      <c r="U10" s="83" t="s">
        <v>10</v>
      </c>
      <c r="V10" s="82" t="s">
        <v>10</v>
      </c>
      <c r="W10" s="83" t="s">
        <v>10</v>
      </c>
      <c r="X10" s="82" t="s">
        <v>10</v>
      </c>
      <c r="Y10" s="144" t="str">
        <f t="shared" si="3"/>
        <v>-</v>
      </c>
      <c r="Z10" s="144" t="str">
        <f t="shared" si="4"/>
        <v>-</v>
      </c>
      <c r="AA10" s="144" t="str">
        <f t="shared" si="5"/>
        <v>-</v>
      </c>
      <c r="AB10" s="144" t="str">
        <f t="shared" si="5"/>
        <v>-</v>
      </c>
      <c r="AC10" s="144" t="str">
        <f t="shared" si="5"/>
        <v>-</v>
      </c>
      <c r="AD10" s="144" t="str">
        <f t="shared" si="5"/>
        <v>-</v>
      </c>
      <c r="AE10" s="144" t="str">
        <f t="shared" si="5"/>
        <v>-</v>
      </c>
      <c r="AF10" s="144" t="str">
        <f t="shared" si="5"/>
        <v>-</v>
      </c>
    </row>
    <row r="11" spans="1:32" ht="16.5" customHeight="1" x14ac:dyDescent="0.25">
      <c r="A11" s="91">
        <v>3</v>
      </c>
      <c r="B11" s="104" t="str">
        <f t="shared" si="0"/>
        <v xml:space="preserve"> </v>
      </c>
      <c r="C11" s="220" t="str">
        <f>'Class Info.'!E12</f>
        <v>-</v>
      </c>
      <c r="D11" s="5" t="str">
        <f t="shared" si="6"/>
        <v>-</v>
      </c>
      <c r="E11" s="4" t="str">
        <f t="shared" si="7"/>
        <v>-</v>
      </c>
      <c r="F11" s="5" t="str">
        <f t="shared" si="1"/>
        <v>-</v>
      </c>
      <c r="G11" s="4" t="str">
        <f t="shared" si="1"/>
        <v>-</v>
      </c>
      <c r="H11" s="5" t="str">
        <f t="shared" si="1"/>
        <v>-</v>
      </c>
      <c r="I11" s="4" t="str">
        <f t="shared" si="1"/>
        <v>-</v>
      </c>
      <c r="J11" s="5" t="str">
        <f>IFERROR(((W11+$U$2)/$U$2),"-")</f>
        <v>-</v>
      </c>
      <c r="K11" s="4" t="str">
        <f t="shared" si="1"/>
        <v>-</v>
      </c>
      <c r="L11" s="147" t="str">
        <f t="shared" si="8"/>
        <v>-</v>
      </c>
      <c r="M11" s="76" t="str">
        <f t="shared" si="2"/>
        <v>-</v>
      </c>
      <c r="N11" s="147" t="str">
        <f t="shared" si="9"/>
        <v>-</v>
      </c>
      <c r="O11" s="16">
        <v>3</v>
      </c>
      <c r="P11" s="220" t="str">
        <f>CONCATENATE('Class Info.'!B12," ",'Class Info.'!C12)</f>
        <v xml:space="preserve"> </v>
      </c>
      <c r="Q11" s="83" t="s">
        <v>10</v>
      </c>
      <c r="R11" s="82" t="s">
        <v>10</v>
      </c>
      <c r="S11" s="83" t="s">
        <v>10</v>
      </c>
      <c r="T11" s="82" t="s">
        <v>10</v>
      </c>
      <c r="U11" s="83" t="s">
        <v>10</v>
      </c>
      <c r="V11" s="82" t="s">
        <v>10</v>
      </c>
      <c r="W11" s="83" t="s">
        <v>10</v>
      </c>
      <c r="X11" s="82" t="s">
        <v>10</v>
      </c>
      <c r="Y11" s="144" t="str">
        <f t="shared" si="3"/>
        <v>-</v>
      </c>
      <c r="Z11" s="144" t="str">
        <f t="shared" si="4"/>
        <v>-</v>
      </c>
      <c r="AA11" s="144" t="str">
        <f t="shared" si="5"/>
        <v>-</v>
      </c>
      <c r="AB11" s="144" t="str">
        <f t="shared" si="5"/>
        <v>-</v>
      </c>
      <c r="AC11" s="144" t="str">
        <f t="shared" si="5"/>
        <v>-</v>
      </c>
      <c r="AD11" s="144" t="str">
        <f t="shared" si="5"/>
        <v>-</v>
      </c>
      <c r="AE11" s="144" t="str">
        <f t="shared" si="5"/>
        <v>-</v>
      </c>
      <c r="AF11" s="144" t="str">
        <f t="shared" si="5"/>
        <v>-</v>
      </c>
    </row>
    <row r="12" spans="1:32" ht="16.5" customHeight="1" x14ac:dyDescent="0.25">
      <c r="A12" s="91">
        <v>4</v>
      </c>
      <c r="B12" s="114" t="str">
        <f t="shared" si="0"/>
        <v xml:space="preserve"> </v>
      </c>
      <c r="C12" s="220" t="str">
        <f>'Class Info.'!E13</f>
        <v>-</v>
      </c>
      <c r="D12" s="5" t="str">
        <f t="shared" si="6"/>
        <v>-</v>
      </c>
      <c r="E12" s="4" t="str">
        <f t="shared" si="7"/>
        <v>-</v>
      </c>
      <c r="F12" s="5" t="str">
        <f t="shared" si="1"/>
        <v>-</v>
      </c>
      <c r="G12" s="4" t="str">
        <f t="shared" si="1"/>
        <v>-</v>
      </c>
      <c r="H12" s="5" t="str">
        <f t="shared" si="1"/>
        <v>-</v>
      </c>
      <c r="I12" s="4" t="str">
        <f t="shared" si="1"/>
        <v>-</v>
      </c>
      <c r="J12" s="5" t="str">
        <f t="shared" si="1"/>
        <v>-</v>
      </c>
      <c r="K12" s="4" t="str">
        <f t="shared" si="1"/>
        <v>-</v>
      </c>
      <c r="L12" s="147" t="str">
        <f t="shared" si="8"/>
        <v>-</v>
      </c>
      <c r="M12" s="76" t="str">
        <f t="shared" si="2"/>
        <v>-</v>
      </c>
      <c r="N12" s="147" t="str">
        <f t="shared" si="9"/>
        <v>-</v>
      </c>
      <c r="O12" s="16">
        <v>4</v>
      </c>
      <c r="P12" s="220" t="str">
        <f>CONCATENATE('Class Info.'!B13," ",'Class Info.'!C13)</f>
        <v xml:space="preserve"> </v>
      </c>
      <c r="Q12" s="83" t="s">
        <v>10</v>
      </c>
      <c r="R12" s="82" t="s">
        <v>10</v>
      </c>
      <c r="S12" s="83" t="s">
        <v>10</v>
      </c>
      <c r="T12" s="82" t="s">
        <v>10</v>
      </c>
      <c r="U12" s="83" t="s">
        <v>10</v>
      </c>
      <c r="V12" s="82" t="s">
        <v>10</v>
      </c>
      <c r="W12" s="83" t="s">
        <v>10</v>
      </c>
      <c r="X12" s="82" t="s">
        <v>10</v>
      </c>
      <c r="Y12" s="144" t="str">
        <f t="shared" si="3"/>
        <v>-</v>
      </c>
      <c r="Z12" s="144" t="str">
        <f t="shared" si="4"/>
        <v>-</v>
      </c>
      <c r="AA12" s="144" t="str">
        <f t="shared" si="5"/>
        <v>-</v>
      </c>
      <c r="AB12" s="144" t="str">
        <f t="shared" si="5"/>
        <v>-</v>
      </c>
      <c r="AC12" s="144" t="str">
        <f t="shared" si="5"/>
        <v>-</v>
      </c>
      <c r="AD12" s="144" t="str">
        <f t="shared" si="5"/>
        <v>-</v>
      </c>
      <c r="AE12" s="144" t="str">
        <f t="shared" si="5"/>
        <v>-</v>
      </c>
      <c r="AF12" s="144" t="str">
        <f t="shared" si="5"/>
        <v>-</v>
      </c>
    </row>
    <row r="13" spans="1:32" ht="16.5" customHeight="1" x14ac:dyDescent="0.25">
      <c r="A13" s="91">
        <v>5</v>
      </c>
      <c r="B13" s="104" t="str">
        <f t="shared" si="0"/>
        <v xml:space="preserve"> </v>
      </c>
      <c r="C13" s="220" t="str">
        <f>'Class Info.'!E14</f>
        <v>-</v>
      </c>
      <c r="D13" s="5" t="str">
        <f t="shared" si="6"/>
        <v>-</v>
      </c>
      <c r="E13" s="4" t="str">
        <f t="shared" si="7"/>
        <v>-</v>
      </c>
      <c r="F13" s="5" t="str">
        <f t="shared" si="1"/>
        <v>-</v>
      </c>
      <c r="G13" s="4" t="str">
        <f t="shared" si="1"/>
        <v>-</v>
      </c>
      <c r="H13" s="5" t="str">
        <f t="shared" si="1"/>
        <v>-</v>
      </c>
      <c r="I13" s="4" t="str">
        <f t="shared" si="1"/>
        <v>-</v>
      </c>
      <c r="J13" s="5" t="str">
        <f t="shared" si="1"/>
        <v>-</v>
      </c>
      <c r="K13" s="4" t="str">
        <f t="shared" si="1"/>
        <v>-</v>
      </c>
      <c r="L13" s="147" t="str">
        <f t="shared" si="8"/>
        <v>-</v>
      </c>
      <c r="M13" s="76" t="str">
        <f t="shared" si="2"/>
        <v>-</v>
      </c>
      <c r="N13" s="147" t="str">
        <f t="shared" si="9"/>
        <v>-</v>
      </c>
      <c r="O13" s="16">
        <v>5</v>
      </c>
      <c r="P13" s="220" t="str">
        <f>CONCATENATE('Class Info.'!B14," ",'Class Info.'!C14)</f>
        <v xml:space="preserve"> </v>
      </c>
      <c r="Q13" s="83" t="s">
        <v>10</v>
      </c>
      <c r="R13" s="82" t="s">
        <v>10</v>
      </c>
      <c r="S13" s="83" t="s">
        <v>10</v>
      </c>
      <c r="T13" s="82" t="s">
        <v>10</v>
      </c>
      <c r="U13" s="83" t="s">
        <v>10</v>
      </c>
      <c r="V13" s="82" t="s">
        <v>10</v>
      </c>
      <c r="W13" s="83" t="s">
        <v>10</v>
      </c>
      <c r="X13" s="82" t="s">
        <v>10</v>
      </c>
      <c r="Y13" s="144" t="str">
        <f t="shared" si="3"/>
        <v>-</v>
      </c>
      <c r="Z13" s="144" t="str">
        <f t="shared" si="4"/>
        <v>-</v>
      </c>
      <c r="AA13" s="144" t="str">
        <f t="shared" si="5"/>
        <v>-</v>
      </c>
      <c r="AB13" s="144" t="str">
        <f t="shared" si="5"/>
        <v>-</v>
      </c>
      <c r="AC13" s="144" t="str">
        <f t="shared" si="5"/>
        <v>-</v>
      </c>
      <c r="AD13" s="144" t="str">
        <f t="shared" si="5"/>
        <v>-</v>
      </c>
      <c r="AE13" s="144" t="str">
        <f t="shared" si="5"/>
        <v>-</v>
      </c>
      <c r="AF13" s="144" t="str">
        <f t="shared" si="5"/>
        <v>-</v>
      </c>
    </row>
    <row r="14" spans="1:32" ht="16.5" customHeight="1" x14ac:dyDescent="0.25">
      <c r="A14" s="91">
        <v>6</v>
      </c>
      <c r="B14" s="114" t="str">
        <f t="shared" si="0"/>
        <v xml:space="preserve"> </v>
      </c>
      <c r="C14" s="220" t="str">
        <f>'Class Info.'!E15</f>
        <v>-</v>
      </c>
      <c r="D14" s="5" t="str">
        <f t="shared" si="6"/>
        <v>-</v>
      </c>
      <c r="E14" s="4" t="str">
        <f t="shared" si="7"/>
        <v>-</v>
      </c>
      <c r="F14" s="5" t="str">
        <f t="shared" si="1"/>
        <v>-</v>
      </c>
      <c r="G14" s="4" t="str">
        <f t="shared" si="1"/>
        <v>-</v>
      </c>
      <c r="H14" s="5" t="str">
        <f t="shared" si="1"/>
        <v>-</v>
      </c>
      <c r="I14" s="4" t="str">
        <f t="shared" si="1"/>
        <v>-</v>
      </c>
      <c r="J14" s="5" t="str">
        <f t="shared" si="1"/>
        <v>-</v>
      </c>
      <c r="K14" s="4" t="str">
        <f t="shared" si="1"/>
        <v>-</v>
      </c>
      <c r="L14" s="147" t="str">
        <f t="shared" si="8"/>
        <v>-</v>
      </c>
      <c r="M14" s="76" t="str">
        <f t="shared" si="2"/>
        <v>-</v>
      </c>
      <c r="N14" s="147" t="str">
        <f t="shared" si="9"/>
        <v>-</v>
      </c>
      <c r="O14" s="16">
        <v>6</v>
      </c>
      <c r="P14" s="220" t="str">
        <f>CONCATENATE('Class Info.'!B15," ",'Class Info.'!C15)</f>
        <v xml:space="preserve"> </v>
      </c>
      <c r="Q14" s="83" t="s">
        <v>10</v>
      </c>
      <c r="R14" s="82" t="s">
        <v>10</v>
      </c>
      <c r="S14" s="83" t="s">
        <v>10</v>
      </c>
      <c r="T14" s="82" t="s">
        <v>10</v>
      </c>
      <c r="U14" s="83" t="s">
        <v>10</v>
      </c>
      <c r="V14" s="82" t="s">
        <v>10</v>
      </c>
      <c r="W14" s="83" t="s">
        <v>10</v>
      </c>
      <c r="X14" s="82" t="s">
        <v>10</v>
      </c>
      <c r="Y14" s="144" t="str">
        <f t="shared" si="3"/>
        <v>-</v>
      </c>
      <c r="Z14" s="144" t="str">
        <f t="shared" si="4"/>
        <v>-</v>
      </c>
      <c r="AA14" s="144" t="str">
        <f t="shared" si="5"/>
        <v>-</v>
      </c>
      <c r="AB14" s="144" t="str">
        <f t="shared" si="5"/>
        <v>-</v>
      </c>
      <c r="AC14" s="144" t="str">
        <f t="shared" si="5"/>
        <v>-</v>
      </c>
      <c r="AD14" s="144" t="str">
        <f t="shared" si="5"/>
        <v>-</v>
      </c>
      <c r="AE14" s="144" t="str">
        <f t="shared" si="5"/>
        <v>-</v>
      </c>
      <c r="AF14" s="144" t="str">
        <f t="shared" si="5"/>
        <v>-</v>
      </c>
    </row>
    <row r="15" spans="1:32" ht="16.5" customHeight="1" x14ac:dyDescent="0.25">
      <c r="A15" s="91">
        <v>7</v>
      </c>
      <c r="B15" s="104" t="str">
        <f t="shared" si="0"/>
        <v xml:space="preserve"> </v>
      </c>
      <c r="C15" s="220" t="str">
        <f>'Class Info.'!E16</f>
        <v>-</v>
      </c>
      <c r="D15" s="5" t="str">
        <f t="shared" si="6"/>
        <v>-</v>
      </c>
      <c r="E15" s="4" t="str">
        <f t="shared" si="7"/>
        <v>-</v>
      </c>
      <c r="F15" s="5" t="str">
        <f t="shared" si="1"/>
        <v>-</v>
      </c>
      <c r="G15" s="4" t="str">
        <f t="shared" si="1"/>
        <v>-</v>
      </c>
      <c r="H15" s="5" t="str">
        <f t="shared" si="1"/>
        <v>-</v>
      </c>
      <c r="I15" s="4" t="str">
        <f t="shared" si="1"/>
        <v>-</v>
      </c>
      <c r="J15" s="5" t="str">
        <f t="shared" si="1"/>
        <v>-</v>
      </c>
      <c r="K15" s="4" t="str">
        <f t="shared" si="1"/>
        <v>-</v>
      </c>
      <c r="L15" s="147" t="str">
        <f t="shared" si="8"/>
        <v>-</v>
      </c>
      <c r="M15" s="76" t="str">
        <f t="shared" si="2"/>
        <v>-</v>
      </c>
      <c r="N15" s="147" t="str">
        <f t="shared" si="9"/>
        <v>-</v>
      </c>
      <c r="O15" s="16">
        <v>7</v>
      </c>
      <c r="P15" s="220" t="str">
        <f>CONCATENATE('Class Info.'!B16," ",'Class Info.'!C16)</f>
        <v xml:space="preserve"> </v>
      </c>
      <c r="Q15" s="83" t="s">
        <v>10</v>
      </c>
      <c r="R15" s="82" t="s">
        <v>10</v>
      </c>
      <c r="S15" s="83" t="s">
        <v>10</v>
      </c>
      <c r="T15" s="82" t="s">
        <v>10</v>
      </c>
      <c r="U15" s="83" t="s">
        <v>10</v>
      </c>
      <c r="V15" s="82" t="s">
        <v>10</v>
      </c>
      <c r="W15" s="83" t="s">
        <v>10</v>
      </c>
      <c r="X15" s="82" t="s">
        <v>10</v>
      </c>
      <c r="Y15" s="144" t="str">
        <f t="shared" si="3"/>
        <v>-</v>
      </c>
      <c r="Z15" s="144" t="str">
        <f t="shared" si="4"/>
        <v>-</v>
      </c>
      <c r="AA15" s="144" t="str">
        <f t="shared" si="5"/>
        <v>-</v>
      </c>
      <c r="AB15" s="144" t="str">
        <f t="shared" si="5"/>
        <v>-</v>
      </c>
      <c r="AC15" s="144" t="str">
        <f t="shared" si="5"/>
        <v>-</v>
      </c>
      <c r="AD15" s="144" t="str">
        <f t="shared" si="5"/>
        <v>-</v>
      </c>
      <c r="AE15" s="144" t="str">
        <f t="shared" si="5"/>
        <v>-</v>
      </c>
      <c r="AF15" s="144" t="str">
        <f t="shared" si="5"/>
        <v>-</v>
      </c>
    </row>
    <row r="16" spans="1:32" ht="16.5" customHeight="1" x14ac:dyDescent="0.25">
      <c r="A16" s="91">
        <v>8</v>
      </c>
      <c r="B16" s="114" t="str">
        <f t="shared" si="0"/>
        <v xml:space="preserve"> </v>
      </c>
      <c r="C16" s="220" t="str">
        <f>'Class Info.'!E17</f>
        <v>-</v>
      </c>
      <c r="D16" s="5" t="str">
        <f t="shared" si="6"/>
        <v>-</v>
      </c>
      <c r="E16" s="4" t="str">
        <f t="shared" si="7"/>
        <v>-</v>
      </c>
      <c r="F16" s="5" t="str">
        <f t="shared" si="1"/>
        <v>-</v>
      </c>
      <c r="G16" s="4" t="str">
        <f t="shared" si="1"/>
        <v>-</v>
      </c>
      <c r="H16" s="5" t="str">
        <f t="shared" si="1"/>
        <v>-</v>
      </c>
      <c r="I16" s="4" t="str">
        <f t="shared" si="1"/>
        <v>-</v>
      </c>
      <c r="J16" s="5" t="str">
        <f t="shared" si="1"/>
        <v>-</v>
      </c>
      <c r="K16" s="4" t="str">
        <f t="shared" si="1"/>
        <v>-</v>
      </c>
      <c r="L16" s="147" t="str">
        <f t="shared" si="8"/>
        <v>-</v>
      </c>
      <c r="M16" s="76" t="str">
        <f t="shared" si="2"/>
        <v>-</v>
      </c>
      <c r="N16" s="147" t="str">
        <f t="shared" si="9"/>
        <v>-</v>
      </c>
      <c r="O16" s="16">
        <v>8</v>
      </c>
      <c r="P16" s="220" t="str">
        <f>CONCATENATE('Class Info.'!B17," ",'Class Info.'!C17)</f>
        <v xml:space="preserve"> </v>
      </c>
      <c r="Q16" s="83" t="s">
        <v>10</v>
      </c>
      <c r="R16" s="82" t="s">
        <v>10</v>
      </c>
      <c r="S16" s="83" t="s">
        <v>10</v>
      </c>
      <c r="T16" s="82" t="s">
        <v>10</v>
      </c>
      <c r="U16" s="83" t="s">
        <v>10</v>
      </c>
      <c r="V16" s="82" t="s">
        <v>10</v>
      </c>
      <c r="W16" s="83" t="s">
        <v>10</v>
      </c>
      <c r="X16" s="82" t="s">
        <v>10</v>
      </c>
      <c r="Y16" s="144" t="str">
        <f t="shared" si="3"/>
        <v>-</v>
      </c>
      <c r="Z16" s="144" t="str">
        <f t="shared" si="4"/>
        <v>-</v>
      </c>
      <c r="AA16" s="144" t="str">
        <f t="shared" si="5"/>
        <v>-</v>
      </c>
      <c r="AB16" s="144" t="str">
        <f t="shared" si="5"/>
        <v>-</v>
      </c>
      <c r="AC16" s="144" t="str">
        <f t="shared" si="5"/>
        <v>-</v>
      </c>
      <c r="AD16" s="144" t="str">
        <f t="shared" si="5"/>
        <v>-</v>
      </c>
      <c r="AE16" s="144" t="str">
        <f t="shared" si="5"/>
        <v>-</v>
      </c>
      <c r="AF16" s="144" t="str">
        <f t="shared" si="5"/>
        <v>-</v>
      </c>
    </row>
    <row r="17" spans="1:32" ht="16.5" customHeight="1" x14ac:dyDescent="0.25">
      <c r="A17" s="91">
        <v>9</v>
      </c>
      <c r="B17" s="104" t="str">
        <f t="shared" si="0"/>
        <v xml:space="preserve"> </v>
      </c>
      <c r="C17" s="220" t="str">
        <f>'Class Info.'!E18</f>
        <v>-</v>
      </c>
      <c r="D17" s="5" t="str">
        <f t="shared" si="6"/>
        <v>-</v>
      </c>
      <c r="E17" s="4" t="str">
        <f t="shared" si="7"/>
        <v>-</v>
      </c>
      <c r="F17" s="5" t="str">
        <f t="shared" si="1"/>
        <v>-</v>
      </c>
      <c r="G17" s="4" t="str">
        <f t="shared" si="1"/>
        <v>-</v>
      </c>
      <c r="H17" s="5" t="str">
        <f t="shared" si="1"/>
        <v>-</v>
      </c>
      <c r="I17" s="4" t="str">
        <f t="shared" si="1"/>
        <v>-</v>
      </c>
      <c r="J17" s="5" t="str">
        <f t="shared" si="1"/>
        <v>-</v>
      </c>
      <c r="K17" s="4" t="str">
        <f t="shared" si="1"/>
        <v>-</v>
      </c>
      <c r="L17" s="147" t="str">
        <f t="shared" si="8"/>
        <v>-</v>
      </c>
      <c r="M17" s="76" t="str">
        <f t="shared" si="2"/>
        <v>-</v>
      </c>
      <c r="N17" s="147" t="str">
        <f t="shared" si="9"/>
        <v>-</v>
      </c>
      <c r="O17" s="16">
        <v>9</v>
      </c>
      <c r="P17" s="220" t="str">
        <f>CONCATENATE('Class Info.'!B18," ",'Class Info.'!C18)</f>
        <v xml:space="preserve"> </v>
      </c>
      <c r="Q17" s="83" t="s">
        <v>10</v>
      </c>
      <c r="R17" s="82" t="s">
        <v>10</v>
      </c>
      <c r="S17" s="83" t="s">
        <v>10</v>
      </c>
      <c r="T17" s="82" t="s">
        <v>10</v>
      </c>
      <c r="U17" s="83" t="s">
        <v>10</v>
      </c>
      <c r="V17" s="82" t="s">
        <v>10</v>
      </c>
      <c r="W17" s="83" t="s">
        <v>10</v>
      </c>
      <c r="X17" s="82" t="s">
        <v>10</v>
      </c>
      <c r="Y17" s="144" t="str">
        <f t="shared" si="3"/>
        <v>-</v>
      </c>
      <c r="Z17" s="144" t="str">
        <f t="shared" si="4"/>
        <v>-</v>
      </c>
      <c r="AA17" s="144" t="str">
        <f t="shared" si="5"/>
        <v>-</v>
      </c>
      <c r="AB17" s="144" t="str">
        <f t="shared" si="5"/>
        <v>-</v>
      </c>
      <c r="AC17" s="144" t="str">
        <f t="shared" si="5"/>
        <v>-</v>
      </c>
      <c r="AD17" s="144" t="str">
        <f t="shared" si="5"/>
        <v>-</v>
      </c>
      <c r="AE17" s="144" t="str">
        <f t="shared" si="5"/>
        <v>-</v>
      </c>
      <c r="AF17" s="144" t="str">
        <f t="shared" si="5"/>
        <v>-</v>
      </c>
    </row>
    <row r="18" spans="1:32" ht="16.5" customHeight="1" x14ac:dyDescent="0.25">
      <c r="A18" s="91">
        <v>10</v>
      </c>
      <c r="B18" s="104" t="str">
        <f t="shared" si="0"/>
        <v xml:space="preserve"> </v>
      </c>
      <c r="C18" s="220" t="str">
        <f>'Class Info.'!E19</f>
        <v>-</v>
      </c>
      <c r="D18" s="5" t="str">
        <f t="shared" si="6"/>
        <v>-</v>
      </c>
      <c r="E18" s="4" t="str">
        <f t="shared" si="7"/>
        <v>-</v>
      </c>
      <c r="F18" s="5" t="str">
        <f t="shared" si="1"/>
        <v>-</v>
      </c>
      <c r="G18" s="4" t="str">
        <f t="shared" si="1"/>
        <v>-</v>
      </c>
      <c r="H18" s="5" t="str">
        <f t="shared" si="1"/>
        <v>-</v>
      </c>
      <c r="I18" s="4" t="str">
        <f t="shared" si="1"/>
        <v>-</v>
      </c>
      <c r="J18" s="5" t="str">
        <f t="shared" si="1"/>
        <v>-</v>
      </c>
      <c r="K18" s="4" t="str">
        <f t="shared" si="1"/>
        <v>-</v>
      </c>
      <c r="L18" s="147" t="str">
        <f t="shared" si="8"/>
        <v>-</v>
      </c>
      <c r="M18" s="76" t="str">
        <f t="shared" si="2"/>
        <v>-</v>
      </c>
      <c r="N18" s="147" t="str">
        <f t="shared" si="9"/>
        <v>-</v>
      </c>
      <c r="O18" s="16">
        <v>10</v>
      </c>
      <c r="P18" s="220" t="str">
        <f>CONCATENATE('Class Info.'!B19," ",'Class Info.'!C19)</f>
        <v xml:space="preserve"> </v>
      </c>
      <c r="Q18" s="83" t="s">
        <v>10</v>
      </c>
      <c r="R18" s="82" t="s">
        <v>10</v>
      </c>
      <c r="S18" s="83" t="s">
        <v>10</v>
      </c>
      <c r="T18" s="82" t="s">
        <v>10</v>
      </c>
      <c r="U18" s="83" t="s">
        <v>10</v>
      </c>
      <c r="V18" s="82" t="s">
        <v>10</v>
      </c>
      <c r="W18" s="83" t="s">
        <v>10</v>
      </c>
      <c r="X18" s="82" t="s">
        <v>10</v>
      </c>
      <c r="Y18" s="144" t="str">
        <f t="shared" si="3"/>
        <v>-</v>
      </c>
      <c r="Z18" s="144" t="str">
        <f t="shared" si="4"/>
        <v>-</v>
      </c>
      <c r="AA18" s="144" t="str">
        <f t="shared" si="5"/>
        <v>-</v>
      </c>
      <c r="AB18" s="144" t="str">
        <f t="shared" si="5"/>
        <v>-</v>
      </c>
      <c r="AC18" s="144" t="str">
        <f t="shared" si="5"/>
        <v>-</v>
      </c>
      <c r="AD18" s="144" t="str">
        <f t="shared" si="5"/>
        <v>-</v>
      </c>
      <c r="AE18" s="144" t="str">
        <f t="shared" si="5"/>
        <v>-</v>
      </c>
      <c r="AF18" s="144" t="str">
        <f t="shared" si="5"/>
        <v>-</v>
      </c>
    </row>
    <row r="19" spans="1:32" ht="16.5" customHeight="1" x14ac:dyDescent="0.25">
      <c r="A19" s="91">
        <v>11</v>
      </c>
      <c r="B19" s="104" t="str">
        <f t="shared" si="0"/>
        <v xml:space="preserve"> </v>
      </c>
      <c r="C19" s="220" t="str">
        <f>'Class Info.'!E20</f>
        <v>-</v>
      </c>
      <c r="D19" s="5" t="str">
        <f t="shared" si="6"/>
        <v>-</v>
      </c>
      <c r="E19" s="4" t="str">
        <f t="shared" si="7"/>
        <v>-</v>
      </c>
      <c r="F19" s="5" t="str">
        <f t="shared" si="1"/>
        <v>-</v>
      </c>
      <c r="G19" s="4" t="str">
        <f t="shared" si="1"/>
        <v>-</v>
      </c>
      <c r="H19" s="5" t="str">
        <f t="shared" si="1"/>
        <v>-</v>
      </c>
      <c r="I19" s="4" t="str">
        <f t="shared" si="1"/>
        <v>-</v>
      </c>
      <c r="J19" s="5" t="str">
        <f t="shared" si="1"/>
        <v>-</v>
      </c>
      <c r="K19" s="4" t="str">
        <f t="shared" si="1"/>
        <v>-</v>
      </c>
      <c r="L19" s="147" t="str">
        <f t="shared" si="8"/>
        <v>-</v>
      </c>
      <c r="M19" s="76" t="str">
        <f t="shared" si="2"/>
        <v>-</v>
      </c>
      <c r="N19" s="147" t="str">
        <f t="shared" si="9"/>
        <v>-</v>
      </c>
      <c r="O19" s="16">
        <v>11</v>
      </c>
      <c r="P19" s="220" t="str">
        <f>CONCATENATE('Class Info.'!B20," ",'Class Info.'!C20)</f>
        <v xml:space="preserve"> </v>
      </c>
      <c r="Q19" s="83" t="s">
        <v>10</v>
      </c>
      <c r="R19" s="82" t="s">
        <v>10</v>
      </c>
      <c r="S19" s="83" t="s">
        <v>10</v>
      </c>
      <c r="T19" s="82" t="s">
        <v>10</v>
      </c>
      <c r="U19" s="83" t="s">
        <v>10</v>
      </c>
      <c r="V19" s="82" t="s">
        <v>10</v>
      </c>
      <c r="W19" s="83" t="s">
        <v>10</v>
      </c>
      <c r="X19" s="82" t="s">
        <v>10</v>
      </c>
      <c r="Y19" s="144" t="str">
        <f t="shared" si="3"/>
        <v>-</v>
      </c>
      <c r="Z19" s="144" t="str">
        <f t="shared" si="4"/>
        <v>-</v>
      </c>
      <c r="AA19" s="144" t="str">
        <f t="shared" si="5"/>
        <v>-</v>
      </c>
      <c r="AB19" s="144" t="str">
        <f t="shared" si="5"/>
        <v>-</v>
      </c>
      <c r="AC19" s="144" t="str">
        <f t="shared" si="5"/>
        <v>-</v>
      </c>
      <c r="AD19" s="144" t="str">
        <f t="shared" si="5"/>
        <v>-</v>
      </c>
      <c r="AE19" s="144" t="str">
        <f t="shared" si="5"/>
        <v>-</v>
      </c>
      <c r="AF19" s="144" t="str">
        <f t="shared" si="5"/>
        <v>-</v>
      </c>
    </row>
    <row r="20" spans="1:32" ht="16.5" customHeight="1" x14ac:dyDescent="0.25">
      <c r="A20" s="91">
        <v>12</v>
      </c>
      <c r="B20" s="114" t="str">
        <f t="shared" si="0"/>
        <v xml:space="preserve"> </v>
      </c>
      <c r="C20" s="220" t="str">
        <f>'Class Info.'!E21</f>
        <v>-</v>
      </c>
      <c r="D20" s="5" t="str">
        <f t="shared" si="6"/>
        <v>-</v>
      </c>
      <c r="E20" s="4" t="str">
        <f t="shared" si="7"/>
        <v>-</v>
      </c>
      <c r="F20" s="5" t="str">
        <f t="shared" si="1"/>
        <v>-</v>
      </c>
      <c r="G20" s="4" t="str">
        <f t="shared" si="1"/>
        <v>-</v>
      </c>
      <c r="H20" s="5" t="str">
        <f t="shared" si="1"/>
        <v>-</v>
      </c>
      <c r="I20" s="4" t="str">
        <f t="shared" si="1"/>
        <v>-</v>
      </c>
      <c r="J20" s="5" t="str">
        <f t="shared" si="1"/>
        <v>-</v>
      </c>
      <c r="K20" s="4" t="str">
        <f t="shared" si="1"/>
        <v>-</v>
      </c>
      <c r="L20" s="147" t="str">
        <f t="shared" si="8"/>
        <v>-</v>
      </c>
      <c r="M20" s="76" t="str">
        <f t="shared" si="2"/>
        <v>-</v>
      </c>
      <c r="N20" s="147" t="str">
        <f t="shared" si="9"/>
        <v>-</v>
      </c>
      <c r="O20" s="16">
        <v>12</v>
      </c>
      <c r="P20" s="220" t="str">
        <f>CONCATENATE('Class Info.'!B21," ",'Class Info.'!C21)</f>
        <v xml:space="preserve"> </v>
      </c>
      <c r="Q20" s="83" t="s">
        <v>10</v>
      </c>
      <c r="R20" s="82" t="s">
        <v>10</v>
      </c>
      <c r="S20" s="83" t="s">
        <v>10</v>
      </c>
      <c r="T20" s="82" t="s">
        <v>10</v>
      </c>
      <c r="U20" s="83" t="s">
        <v>10</v>
      </c>
      <c r="V20" s="82" t="s">
        <v>10</v>
      </c>
      <c r="W20" s="83" t="s">
        <v>10</v>
      </c>
      <c r="X20" s="82" t="s">
        <v>10</v>
      </c>
      <c r="Y20" s="144" t="str">
        <f t="shared" si="3"/>
        <v>-</v>
      </c>
      <c r="Z20" s="144" t="str">
        <f t="shared" si="4"/>
        <v>-</v>
      </c>
      <c r="AA20" s="144" t="str">
        <f t="shared" si="5"/>
        <v>-</v>
      </c>
      <c r="AB20" s="144" t="str">
        <f t="shared" si="5"/>
        <v>-</v>
      </c>
      <c r="AC20" s="144" t="str">
        <f t="shared" si="5"/>
        <v>-</v>
      </c>
      <c r="AD20" s="144" t="str">
        <f t="shared" si="5"/>
        <v>-</v>
      </c>
      <c r="AE20" s="144" t="str">
        <f t="shared" si="5"/>
        <v>-</v>
      </c>
      <c r="AF20" s="144" t="str">
        <f t="shared" si="5"/>
        <v>-</v>
      </c>
    </row>
    <row r="21" spans="1:32" ht="16.5" customHeight="1" x14ac:dyDescent="0.25">
      <c r="A21" s="91">
        <v>13</v>
      </c>
      <c r="B21" s="104" t="str">
        <f t="shared" si="0"/>
        <v xml:space="preserve"> </v>
      </c>
      <c r="C21" s="220" t="str">
        <f>'Class Info.'!E22</f>
        <v>-</v>
      </c>
      <c r="D21" s="5" t="str">
        <f t="shared" si="6"/>
        <v>-</v>
      </c>
      <c r="E21" s="4" t="str">
        <f t="shared" si="7"/>
        <v>-</v>
      </c>
      <c r="F21" s="5" t="str">
        <f t="shared" si="1"/>
        <v>-</v>
      </c>
      <c r="G21" s="4" t="str">
        <f t="shared" si="1"/>
        <v>-</v>
      </c>
      <c r="H21" s="5" t="str">
        <f t="shared" si="1"/>
        <v>-</v>
      </c>
      <c r="I21" s="4" t="str">
        <f t="shared" si="1"/>
        <v>-</v>
      </c>
      <c r="J21" s="5" t="str">
        <f t="shared" si="1"/>
        <v>-</v>
      </c>
      <c r="K21" s="4" t="str">
        <f t="shared" si="1"/>
        <v>-</v>
      </c>
      <c r="L21" s="147" t="str">
        <f t="shared" si="8"/>
        <v>-</v>
      </c>
      <c r="M21" s="76" t="str">
        <f t="shared" si="2"/>
        <v>-</v>
      </c>
      <c r="N21" s="147" t="str">
        <f t="shared" si="9"/>
        <v>-</v>
      </c>
      <c r="O21" s="16">
        <v>13</v>
      </c>
      <c r="P21" s="220" t="str">
        <f>CONCATENATE('Class Info.'!B22," ",'Class Info.'!C22)</f>
        <v xml:space="preserve"> </v>
      </c>
      <c r="Q21" s="83" t="s">
        <v>10</v>
      </c>
      <c r="R21" s="82" t="s">
        <v>10</v>
      </c>
      <c r="S21" s="83" t="s">
        <v>10</v>
      </c>
      <c r="T21" s="82" t="s">
        <v>10</v>
      </c>
      <c r="U21" s="83" t="s">
        <v>10</v>
      </c>
      <c r="V21" s="82" t="s">
        <v>10</v>
      </c>
      <c r="W21" s="83" t="s">
        <v>10</v>
      </c>
      <c r="X21" s="82" t="s">
        <v>10</v>
      </c>
      <c r="Y21" s="144" t="str">
        <f t="shared" si="3"/>
        <v>-</v>
      </c>
      <c r="Z21" s="144" t="str">
        <f t="shared" si="4"/>
        <v>-</v>
      </c>
      <c r="AA21" s="144" t="str">
        <f t="shared" si="5"/>
        <v>-</v>
      </c>
      <c r="AB21" s="144" t="str">
        <f t="shared" si="5"/>
        <v>-</v>
      </c>
      <c r="AC21" s="144" t="str">
        <f t="shared" si="5"/>
        <v>-</v>
      </c>
      <c r="AD21" s="144" t="str">
        <f t="shared" si="5"/>
        <v>-</v>
      </c>
      <c r="AE21" s="144" t="str">
        <f t="shared" si="5"/>
        <v>-</v>
      </c>
      <c r="AF21" s="144" t="str">
        <f t="shared" si="5"/>
        <v>-</v>
      </c>
    </row>
    <row r="22" spans="1:32" ht="16.5" customHeight="1" x14ac:dyDescent="0.25">
      <c r="A22" s="91">
        <v>14</v>
      </c>
      <c r="B22" s="114" t="str">
        <f t="shared" si="0"/>
        <v xml:space="preserve"> </v>
      </c>
      <c r="C22" s="220" t="str">
        <f>'Class Info.'!E23</f>
        <v>-</v>
      </c>
      <c r="D22" s="5" t="str">
        <f t="shared" si="6"/>
        <v>-</v>
      </c>
      <c r="E22" s="4" t="str">
        <f t="shared" si="7"/>
        <v>-</v>
      </c>
      <c r="F22" s="5" t="str">
        <f t="shared" si="1"/>
        <v>-</v>
      </c>
      <c r="G22" s="4" t="str">
        <f t="shared" si="1"/>
        <v>-</v>
      </c>
      <c r="H22" s="5" t="str">
        <f t="shared" si="1"/>
        <v>-</v>
      </c>
      <c r="I22" s="4" t="str">
        <f t="shared" si="1"/>
        <v>-</v>
      </c>
      <c r="J22" s="5" t="str">
        <f t="shared" si="1"/>
        <v>-</v>
      </c>
      <c r="K22" s="4" t="str">
        <f t="shared" si="1"/>
        <v>-</v>
      </c>
      <c r="L22" s="147" t="str">
        <f t="shared" si="8"/>
        <v>-</v>
      </c>
      <c r="M22" s="76" t="str">
        <f t="shared" si="2"/>
        <v>-</v>
      </c>
      <c r="N22" s="147" t="str">
        <f t="shared" si="9"/>
        <v>-</v>
      </c>
      <c r="O22" s="16">
        <v>14</v>
      </c>
      <c r="P22" s="220" t="str">
        <f>CONCATENATE('Class Info.'!B23," ",'Class Info.'!C23)</f>
        <v xml:space="preserve"> </v>
      </c>
      <c r="Q22" s="83" t="s">
        <v>10</v>
      </c>
      <c r="R22" s="82" t="s">
        <v>10</v>
      </c>
      <c r="S22" s="83" t="s">
        <v>10</v>
      </c>
      <c r="T22" s="82" t="s">
        <v>10</v>
      </c>
      <c r="U22" s="83" t="s">
        <v>10</v>
      </c>
      <c r="V22" s="82" t="s">
        <v>10</v>
      </c>
      <c r="W22" s="83" t="s">
        <v>10</v>
      </c>
      <c r="X22" s="82" t="s">
        <v>10</v>
      </c>
      <c r="Y22" s="144" t="str">
        <f t="shared" si="3"/>
        <v>-</v>
      </c>
      <c r="Z22" s="144" t="str">
        <f t="shared" si="4"/>
        <v>-</v>
      </c>
      <c r="AA22" s="144" t="str">
        <f t="shared" si="5"/>
        <v>-</v>
      </c>
      <c r="AB22" s="144" t="str">
        <f t="shared" si="5"/>
        <v>-</v>
      </c>
      <c r="AC22" s="144" t="str">
        <f t="shared" si="5"/>
        <v>-</v>
      </c>
      <c r="AD22" s="144" t="str">
        <f t="shared" si="5"/>
        <v>-</v>
      </c>
      <c r="AE22" s="144" t="str">
        <f t="shared" si="5"/>
        <v>-</v>
      </c>
      <c r="AF22" s="144" t="str">
        <f t="shared" si="5"/>
        <v>-</v>
      </c>
    </row>
    <row r="23" spans="1:32" ht="16.5" customHeight="1" x14ac:dyDescent="0.25">
      <c r="A23" s="91">
        <v>15</v>
      </c>
      <c r="B23" s="104" t="str">
        <f t="shared" si="0"/>
        <v xml:space="preserve"> </v>
      </c>
      <c r="C23" s="220" t="str">
        <f>'Class Info.'!E24</f>
        <v>-</v>
      </c>
      <c r="D23" s="5" t="str">
        <f t="shared" si="6"/>
        <v>-</v>
      </c>
      <c r="E23" s="4" t="str">
        <f t="shared" si="7"/>
        <v>-</v>
      </c>
      <c r="F23" s="5" t="str">
        <f t="shared" si="1"/>
        <v>-</v>
      </c>
      <c r="G23" s="4" t="str">
        <f t="shared" si="1"/>
        <v>-</v>
      </c>
      <c r="H23" s="5" t="str">
        <f t="shared" si="1"/>
        <v>-</v>
      </c>
      <c r="I23" s="4" t="str">
        <f t="shared" si="1"/>
        <v>-</v>
      </c>
      <c r="J23" s="5" t="str">
        <f t="shared" si="1"/>
        <v>-</v>
      </c>
      <c r="K23" s="4" t="str">
        <f t="shared" si="1"/>
        <v>-</v>
      </c>
      <c r="L23" s="147" t="str">
        <f t="shared" si="8"/>
        <v>-</v>
      </c>
      <c r="M23" s="76" t="str">
        <f t="shared" si="2"/>
        <v>-</v>
      </c>
      <c r="N23" s="147" t="str">
        <f t="shared" si="9"/>
        <v>-</v>
      </c>
      <c r="O23" s="16">
        <v>15</v>
      </c>
      <c r="P23" s="220" t="str">
        <f>CONCATENATE('Class Info.'!B24," ",'Class Info.'!C24)</f>
        <v xml:space="preserve"> </v>
      </c>
      <c r="Q23" s="83" t="s">
        <v>10</v>
      </c>
      <c r="R23" s="82" t="s">
        <v>10</v>
      </c>
      <c r="S23" s="83" t="s">
        <v>10</v>
      </c>
      <c r="T23" s="82" t="s">
        <v>10</v>
      </c>
      <c r="U23" s="83" t="s">
        <v>10</v>
      </c>
      <c r="V23" s="82" t="s">
        <v>10</v>
      </c>
      <c r="W23" s="83" t="s">
        <v>10</v>
      </c>
      <c r="X23" s="82" t="s">
        <v>10</v>
      </c>
      <c r="Y23" s="144" t="str">
        <f t="shared" si="3"/>
        <v>-</v>
      </c>
      <c r="Z23" s="144" t="str">
        <f t="shared" si="4"/>
        <v>-</v>
      </c>
      <c r="AA23" s="144" t="str">
        <f t="shared" si="5"/>
        <v>-</v>
      </c>
      <c r="AB23" s="144" t="str">
        <f t="shared" si="5"/>
        <v>-</v>
      </c>
      <c r="AC23" s="144" t="str">
        <f t="shared" si="5"/>
        <v>-</v>
      </c>
      <c r="AD23" s="144" t="str">
        <f t="shared" si="5"/>
        <v>-</v>
      </c>
      <c r="AE23" s="144" t="str">
        <f t="shared" si="5"/>
        <v>-</v>
      </c>
      <c r="AF23" s="144" t="str">
        <f t="shared" si="5"/>
        <v>-</v>
      </c>
    </row>
    <row r="24" spans="1:32" ht="16.5" customHeight="1" x14ac:dyDescent="0.25">
      <c r="A24" s="91">
        <v>16</v>
      </c>
      <c r="B24" s="114" t="str">
        <f t="shared" si="0"/>
        <v xml:space="preserve"> </v>
      </c>
      <c r="C24" s="220" t="str">
        <f>'Class Info.'!E25</f>
        <v>-</v>
      </c>
      <c r="D24" s="5" t="str">
        <f t="shared" si="6"/>
        <v>-</v>
      </c>
      <c r="E24" s="4" t="str">
        <f t="shared" si="7"/>
        <v>-</v>
      </c>
      <c r="F24" s="5" t="str">
        <f t="shared" si="1"/>
        <v>-</v>
      </c>
      <c r="G24" s="4" t="str">
        <f t="shared" si="1"/>
        <v>-</v>
      </c>
      <c r="H24" s="5" t="str">
        <f t="shared" si="1"/>
        <v>-</v>
      </c>
      <c r="I24" s="4" t="str">
        <f t="shared" si="1"/>
        <v>-</v>
      </c>
      <c r="J24" s="5" t="str">
        <f t="shared" si="1"/>
        <v>-</v>
      </c>
      <c r="K24" s="4" t="str">
        <f t="shared" si="1"/>
        <v>-</v>
      </c>
      <c r="L24" s="147" t="str">
        <f t="shared" si="8"/>
        <v>-</v>
      </c>
      <c r="M24" s="76" t="str">
        <f t="shared" si="2"/>
        <v>-</v>
      </c>
      <c r="N24" s="147" t="str">
        <f t="shared" si="9"/>
        <v>-</v>
      </c>
      <c r="O24" s="16">
        <v>16</v>
      </c>
      <c r="P24" s="220" t="str">
        <f>CONCATENATE('Class Info.'!B25," ",'Class Info.'!C25)</f>
        <v xml:space="preserve"> </v>
      </c>
      <c r="Q24" s="83" t="s">
        <v>10</v>
      </c>
      <c r="R24" s="82" t="s">
        <v>10</v>
      </c>
      <c r="S24" s="83" t="s">
        <v>10</v>
      </c>
      <c r="T24" s="82" t="s">
        <v>10</v>
      </c>
      <c r="U24" s="83" t="s">
        <v>10</v>
      </c>
      <c r="V24" s="82" t="s">
        <v>10</v>
      </c>
      <c r="W24" s="83" t="s">
        <v>10</v>
      </c>
      <c r="X24" s="82" t="s">
        <v>10</v>
      </c>
      <c r="Y24" s="144" t="str">
        <f t="shared" si="3"/>
        <v>-</v>
      </c>
      <c r="Z24" s="144" t="str">
        <f t="shared" si="4"/>
        <v>-</v>
      </c>
      <c r="AA24" s="144" t="str">
        <f t="shared" si="5"/>
        <v>-</v>
      </c>
      <c r="AB24" s="144" t="str">
        <f t="shared" si="5"/>
        <v>-</v>
      </c>
      <c r="AC24" s="144" t="str">
        <f t="shared" si="5"/>
        <v>-</v>
      </c>
      <c r="AD24" s="144" t="str">
        <f t="shared" si="5"/>
        <v>-</v>
      </c>
      <c r="AE24" s="144" t="str">
        <f t="shared" si="5"/>
        <v>-</v>
      </c>
      <c r="AF24" s="144" t="str">
        <f t="shared" si="5"/>
        <v>-</v>
      </c>
    </row>
    <row r="25" spans="1:32" ht="16.5" customHeight="1" x14ac:dyDescent="0.25">
      <c r="A25" s="91">
        <v>17</v>
      </c>
      <c r="B25" s="104" t="str">
        <f t="shared" si="0"/>
        <v xml:space="preserve"> </v>
      </c>
      <c r="C25" s="220" t="str">
        <f>'Class Info.'!E26</f>
        <v>-</v>
      </c>
      <c r="D25" s="5" t="str">
        <f t="shared" si="6"/>
        <v>-</v>
      </c>
      <c r="E25" s="4" t="str">
        <f t="shared" si="7"/>
        <v>-</v>
      </c>
      <c r="F25" s="5" t="str">
        <f t="shared" ref="F25:F43" si="10">IFERROR(((S25+$U$2)/$U$2),"-")</f>
        <v>-</v>
      </c>
      <c r="G25" s="4" t="str">
        <f t="shared" ref="G25:G43" si="11">IFERROR(((T25+$U$2)/$U$2),"-")</f>
        <v>-</v>
      </c>
      <c r="H25" s="5" t="str">
        <f t="shared" ref="H25:H43" si="12">IFERROR(((U25+$U$2)/$U$2),"-")</f>
        <v>-</v>
      </c>
      <c r="I25" s="4" t="str">
        <f t="shared" ref="I25:I43" si="13">IFERROR(((V25+$U$2)/$U$2),"-")</f>
        <v>-</v>
      </c>
      <c r="J25" s="5" t="str">
        <f t="shared" ref="J25:J43" si="14">IFERROR(((W25+$U$2)/$U$2),"-")</f>
        <v>-</v>
      </c>
      <c r="K25" s="4" t="str">
        <f t="shared" ref="K25:K43" si="15">IFERROR(((X25+$U$2)/$U$2),"-")</f>
        <v>-</v>
      </c>
      <c r="L25" s="147" t="str">
        <f t="shared" si="8"/>
        <v>-</v>
      </c>
      <c r="M25" s="76" t="str">
        <f t="shared" si="2"/>
        <v>-</v>
      </c>
      <c r="N25" s="147" t="str">
        <f t="shared" si="9"/>
        <v>-</v>
      </c>
      <c r="O25" s="16">
        <v>17</v>
      </c>
      <c r="P25" s="220" t="str">
        <f>CONCATENATE('Class Info.'!B26," ",'Class Info.'!C26)</f>
        <v xml:space="preserve"> </v>
      </c>
      <c r="Q25" s="83" t="s">
        <v>10</v>
      </c>
      <c r="R25" s="82" t="s">
        <v>10</v>
      </c>
      <c r="S25" s="83" t="s">
        <v>10</v>
      </c>
      <c r="T25" s="82" t="s">
        <v>10</v>
      </c>
      <c r="U25" s="83" t="s">
        <v>10</v>
      </c>
      <c r="V25" s="82" t="s">
        <v>10</v>
      </c>
      <c r="W25" s="83" t="s">
        <v>10</v>
      </c>
      <c r="X25" s="82" t="s">
        <v>10</v>
      </c>
      <c r="Y25" s="144" t="str">
        <f t="shared" si="3"/>
        <v>-</v>
      </c>
      <c r="Z25" s="144" t="str">
        <f t="shared" si="4"/>
        <v>-</v>
      </c>
      <c r="AA25" s="144" t="str">
        <f t="shared" ref="AA25:AA43" si="16">IFERROR((IF((F25/$N$6)=0,"-",IF(F25&gt;=$N$6,"Yes","No"))),"-")</f>
        <v>-</v>
      </c>
      <c r="AB25" s="144" t="str">
        <f t="shared" ref="AB25:AB43" si="17">IFERROR((IF((G25/$N$6)=0,"-",IF(G25&gt;=$N$6,"Yes","No"))),"-")</f>
        <v>-</v>
      </c>
      <c r="AC25" s="144" t="str">
        <f t="shared" ref="AC25:AC43" si="18">IFERROR((IF((H25/$N$6)=0,"-",IF(H25&gt;=$N$6,"Yes","No"))),"-")</f>
        <v>-</v>
      </c>
      <c r="AD25" s="144" t="str">
        <f t="shared" ref="AD25:AD43" si="19">IFERROR((IF((I25/$N$6)=0,"-",IF(I25&gt;=$N$6,"Yes","No"))),"-")</f>
        <v>-</v>
      </c>
      <c r="AE25" s="144" t="str">
        <f t="shared" ref="AE25:AE43" si="20">IFERROR((IF((J25/$N$6)=0,"-",IF(J25&gt;=$N$6,"Yes","No"))),"-")</f>
        <v>-</v>
      </c>
      <c r="AF25" s="144" t="str">
        <f t="shared" ref="AF25:AF43" si="21">IFERROR((IF((K25/$N$6)=0,"-",IF(K25&gt;=$N$6,"Yes","No"))),"-")</f>
        <v>-</v>
      </c>
    </row>
    <row r="26" spans="1:32" ht="16.5" customHeight="1" x14ac:dyDescent="0.25">
      <c r="A26" s="91">
        <v>18</v>
      </c>
      <c r="B26" s="114" t="str">
        <f t="shared" si="0"/>
        <v xml:space="preserve"> </v>
      </c>
      <c r="C26" s="220" t="str">
        <f>'Class Info.'!E27</f>
        <v>-</v>
      </c>
      <c r="D26" s="5" t="str">
        <f t="shared" si="6"/>
        <v>-</v>
      </c>
      <c r="E26" s="4" t="str">
        <f t="shared" si="7"/>
        <v>-</v>
      </c>
      <c r="F26" s="5" t="str">
        <f t="shared" si="10"/>
        <v>-</v>
      </c>
      <c r="G26" s="4" t="str">
        <f t="shared" si="11"/>
        <v>-</v>
      </c>
      <c r="H26" s="5" t="str">
        <f t="shared" si="12"/>
        <v>-</v>
      </c>
      <c r="I26" s="4" t="str">
        <f t="shared" si="13"/>
        <v>-</v>
      </c>
      <c r="J26" s="5" t="str">
        <f t="shared" si="14"/>
        <v>-</v>
      </c>
      <c r="K26" s="4" t="str">
        <f t="shared" si="15"/>
        <v>-</v>
      </c>
      <c r="L26" s="147" t="str">
        <f t="shared" si="8"/>
        <v>-</v>
      </c>
      <c r="M26" s="76" t="str">
        <f t="shared" si="2"/>
        <v>-</v>
      </c>
      <c r="N26" s="147" t="str">
        <f t="shared" si="9"/>
        <v>-</v>
      </c>
      <c r="O26" s="16">
        <v>18</v>
      </c>
      <c r="P26" s="220" t="str">
        <f>CONCATENATE('Class Info.'!B27," ",'Class Info.'!C27)</f>
        <v xml:space="preserve"> </v>
      </c>
      <c r="Q26" s="83" t="s">
        <v>10</v>
      </c>
      <c r="R26" s="82" t="s">
        <v>10</v>
      </c>
      <c r="S26" s="83" t="s">
        <v>10</v>
      </c>
      <c r="T26" s="82" t="s">
        <v>10</v>
      </c>
      <c r="U26" s="83" t="s">
        <v>10</v>
      </c>
      <c r="V26" s="82" t="s">
        <v>10</v>
      </c>
      <c r="W26" s="83" t="s">
        <v>10</v>
      </c>
      <c r="X26" s="82" t="s">
        <v>10</v>
      </c>
      <c r="Y26" s="144" t="str">
        <f t="shared" si="3"/>
        <v>-</v>
      </c>
      <c r="Z26" s="144" t="str">
        <f t="shared" si="4"/>
        <v>-</v>
      </c>
      <c r="AA26" s="144" t="str">
        <f t="shared" si="16"/>
        <v>-</v>
      </c>
      <c r="AB26" s="144" t="str">
        <f t="shared" si="17"/>
        <v>-</v>
      </c>
      <c r="AC26" s="144" t="str">
        <f t="shared" si="18"/>
        <v>-</v>
      </c>
      <c r="AD26" s="144" t="str">
        <f t="shared" si="19"/>
        <v>-</v>
      </c>
      <c r="AE26" s="144" t="str">
        <f t="shared" si="20"/>
        <v>-</v>
      </c>
      <c r="AF26" s="144" t="str">
        <f t="shared" si="21"/>
        <v>-</v>
      </c>
    </row>
    <row r="27" spans="1:32" ht="16.5" customHeight="1" x14ac:dyDescent="0.25">
      <c r="A27" s="91">
        <v>19</v>
      </c>
      <c r="B27" s="104" t="str">
        <f t="shared" si="0"/>
        <v xml:space="preserve"> </v>
      </c>
      <c r="C27" s="220" t="str">
        <f>'Class Info.'!E28</f>
        <v>-</v>
      </c>
      <c r="D27" s="5" t="str">
        <f t="shared" si="6"/>
        <v>-</v>
      </c>
      <c r="E27" s="4" t="str">
        <f t="shared" si="7"/>
        <v>-</v>
      </c>
      <c r="F27" s="5" t="str">
        <f t="shared" si="10"/>
        <v>-</v>
      </c>
      <c r="G27" s="4" t="str">
        <f t="shared" si="11"/>
        <v>-</v>
      </c>
      <c r="H27" s="5" t="str">
        <f t="shared" si="12"/>
        <v>-</v>
      </c>
      <c r="I27" s="4" t="str">
        <f t="shared" si="13"/>
        <v>-</v>
      </c>
      <c r="J27" s="5" t="str">
        <f t="shared" si="14"/>
        <v>-</v>
      </c>
      <c r="K27" s="4" t="str">
        <f t="shared" si="15"/>
        <v>-</v>
      </c>
      <c r="L27" s="147" t="str">
        <f t="shared" si="8"/>
        <v>-</v>
      </c>
      <c r="M27" s="76" t="str">
        <f t="shared" si="2"/>
        <v>-</v>
      </c>
      <c r="N27" s="147" t="str">
        <f t="shared" si="9"/>
        <v>-</v>
      </c>
      <c r="O27" s="16">
        <v>19</v>
      </c>
      <c r="P27" s="220" t="str">
        <f>CONCATENATE('Class Info.'!B28," ",'Class Info.'!C28)</f>
        <v xml:space="preserve"> </v>
      </c>
      <c r="Q27" s="83" t="s">
        <v>10</v>
      </c>
      <c r="R27" s="82" t="s">
        <v>10</v>
      </c>
      <c r="S27" s="83" t="s">
        <v>10</v>
      </c>
      <c r="T27" s="82" t="s">
        <v>10</v>
      </c>
      <c r="U27" s="83" t="s">
        <v>10</v>
      </c>
      <c r="V27" s="82" t="s">
        <v>10</v>
      </c>
      <c r="W27" s="83" t="s">
        <v>10</v>
      </c>
      <c r="X27" s="82" t="s">
        <v>10</v>
      </c>
      <c r="Y27" s="144" t="str">
        <f t="shared" si="3"/>
        <v>-</v>
      </c>
      <c r="Z27" s="144" t="str">
        <f t="shared" si="4"/>
        <v>-</v>
      </c>
      <c r="AA27" s="144" t="str">
        <f t="shared" si="16"/>
        <v>-</v>
      </c>
      <c r="AB27" s="144" t="str">
        <f t="shared" si="17"/>
        <v>-</v>
      </c>
      <c r="AC27" s="144" t="str">
        <f t="shared" si="18"/>
        <v>-</v>
      </c>
      <c r="AD27" s="144" t="str">
        <f t="shared" si="19"/>
        <v>-</v>
      </c>
      <c r="AE27" s="144" t="str">
        <f t="shared" si="20"/>
        <v>-</v>
      </c>
      <c r="AF27" s="144" t="str">
        <f t="shared" si="21"/>
        <v>-</v>
      </c>
    </row>
    <row r="28" spans="1:32" ht="16.5" customHeight="1" x14ac:dyDescent="0.25">
      <c r="A28" s="91">
        <v>20</v>
      </c>
      <c r="B28" s="114" t="str">
        <f t="shared" si="0"/>
        <v xml:space="preserve"> </v>
      </c>
      <c r="C28" s="220" t="str">
        <f>'Class Info.'!E29</f>
        <v>-</v>
      </c>
      <c r="D28" s="5" t="str">
        <f t="shared" si="6"/>
        <v>-</v>
      </c>
      <c r="E28" s="4" t="str">
        <f t="shared" si="7"/>
        <v>-</v>
      </c>
      <c r="F28" s="5" t="str">
        <f t="shared" si="10"/>
        <v>-</v>
      </c>
      <c r="G28" s="4" t="str">
        <f t="shared" si="11"/>
        <v>-</v>
      </c>
      <c r="H28" s="5" t="str">
        <f t="shared" si="12"/>
        <v>-</v>
      </c>
      <c r="I28" s="4" t="str">
        <f t="shared" si="13"/>
        <v>-</v>
      </c>
      <c r="J28" s="5" t="str">
        <f t="shared" si="14"/>
        <v>-</v>
      </c>
      <c r="K28" s="4" t="str">
        <f t="shared" si="15"/>
        <v>-</v>
      </c>
      <c r="L28" s="147" t="str">
        <f t="shared" si="8"/>
        <v>-</v>
      </c>
      <c r="M28" s="76" t="str">
        <f t="shared" si="2"/>
        <v>-</v>
      </c>
      <c r="N28" s="147" t="str">
        <f t="shared" si="9"/>
        <v>-</v>
      </c>
      <c r="O28" s="16">
        <v>20</v>
      </c>
      <c r="P28" s="220" t="str">
        <f>CONCATENATE('Class Info.'!B29," ",'Class Info.'!C29)</f>
        <v xml:space="preserve"> </v>
      </c>
      <c r="Q28" s="83" t="s">
        <v>10</v>
      </c>
      <c r="R28" s="82" t="s">
        <v>10</v>
      </c>
      <c r="S28" s="83" t="s">
        <v>10</v>
      </c>
      <c r="T28" s="82" t="s">
        <v>10</v>
      </c>
      <c r="U28" s="83" t="s">
        <v>10</v>
      </c>
      <c r="V28" s="82" t="s">
        <v>10</v>
      </c>
      <c r="W28" s="83" t="s">
        <v>10</v>
      </c>
      <c r="X28" s="82" t="s">
        <v>10</v>
      </c>
      <c r="Y28" s="144" t="str">
        <f t="shared" si="3"/>
        <v>-</v>
      </c>
      <c r="Z28" s="144" t="str">
        <f t="shared" si="4"/>
        <v>-</v>
      </c>
      <c r="AA28" s="144" t="str">
        <f t="shared" si="16"/>
        <v>-</v>
      </c>
      <c r="AB28" s="144" t="str">
        <f t="shared" si="17"/>
        <v>-</v>
      </c>
      <c r="AC28" s="144" t="str">
        <f t="shared" si="18"/>
        <v>-</v>
      </c>
      <c r="AD28" s="144" t="str">
        <f t="shared" si="19"/>
        <v>-</v>
      </c>
      <c r="AE28" s="144" t="str">
        <f t="shared" si="20"/>
        <v>-</v>
      </c>
      <c r="AF28" s="144" t="str">
        <f t="shared" si="21"/>
        <v>-</v>
      </c>
    </row>
    <row r="29" spans="1:32" ht="16.5" customHeight="1" x14ac:dyDescent="0.25">
      <c r="A29" s="91">
        <v>21</v>
      </c>
      <c r="B29" s="104" t="str">
        <f t="shared" si="0"/>
        <v xml:space="preserve"> </v>
      </c>
      <c r="C29" s="220" t="str">
        <f>'Class Info.'!E30</f>
        <v>-</v>
      </c>
      <c r="D29" s="5" t="str">
        <f t="shared" si="6"/>
        <v>-</v>
      </c>
      <c r="E29" s="4" t="str">
        <f t="shared" si="7"/>
        <v>-</v>
      </c>
      <c r="F29" s="5" t="str">
        <f t="shared" si="10"/>
        <v>-</v>
      </c>
      <c r="G29" s="4" t="str">
        <f t="shared" si="11"/>
        <v>-</v>
      </c>
      <c r="H29" s="5" t="str">
        <f t="shared" si="12"/>
        <v>-</v>
      </c>
      <c r="I29" s="4" t="str">
        <f t="shared" si="13"/>
        <v>-</v>
      </c>
      <c r="J29" s="5" t="str">
        <f t="shared" si="14"/>
        <v>-</v>
      </c>
      <c r="K29" s="4" t="str">
        <f t="shared" si="15"/>
        <v>-</v>
      </c>
      <c r="L29" s="147" t="str">
        <f t="shared" si="8"/>
        <v>-</v>
      </c>
      <c r="M29" s="76" t="str">
        <f t="shared" si="2"/>
        <v>-</v>
      </c>
      <c r="N29" s="147" t="str">
        <f t="shared" si="9"/>
        <v>-</v>
      </c>
      <c r="O29" s="16">
        <v>21</v>
      </c>
      <c r="P29" s="220" t="str">
        <f>CONCATENATE('Class Info.'!B30," ",'Class Info.'!C30)</f>
        <v xml:space="preserve"> </v>
      </c>
      <c r="Q29" s="83" t="s">
        <v>10</v>
      </c>
      <c r="R29" s="82" t="s">
        <v>10</v>
      </c>
      <c r="S29" s="83" t="s">
        <v>10</v>
      </c>
      <c r="T29" s="82" t="s">
        <v>10</v>
      </c>
      <c r="U29" s="83" t="s">
        <v>10</v>
      </c>
      <c r="V29" s="82" t="s">
        <v>10</v>
      </c>
      <c r="W29" s="83" t="s">
        <v>10</v>
      </c>
      <c r="X29" s="82" t="s">
        <v>10</v>
      </c>
      <c r="Y29" s="144" t="str">
        <f t="shared" si="3"/>
        <v>-</v>
      </c>
      <c r="Z29" s="144" t="str">
        <f t="shared" si="4"/>
        <v>-</v>
      </c>
      <c r="AA29" s="144" t="str">
        <f t="shared" si="16"/>
        <v>-</v>
      </c>
      <c r="AB29" s="144" t="str">
        <f t="shared" si="17"/>
        <v>-</v>
      </c>
      <c r="AC29" s="144" t="str">
        <f t="shared" si="18"/>
        <v>-</v>
      </c>
      <c r="AD29" s="144" t="str">
        <f t="shared" si="19"/>
        <v>-</v>
      </c>
      <c r="AE29" s="144" t="str">
        <f t="shared" si="20"/>
        <v>-</v>
      </c>
      <c r="AF29" s="144" t="str">
        <f t="shared" si="21"/>
        <v>-</v>
      </c>
    </row>
    <row r="30" spans="1:32" ht="16.5" customHeight="1" x14ac:dyDescent="0.25">
      <c r="A30" s="91">
        <v>22</v>
      </c>
      <c r="B30" s="114" t="str">
        <f t="shared" si="0"/>
        <v xml:space="preserve"> </v>
      </c>
      <c r="C30" s="220" t="str">
        <f>'Class Info.'!E31</f>
        <v>-</v>
      </c>
      <c r="D30" s="5" t="str">
        <f t="shared" si="6"/>
        <v>-</v>
      </c>
      <c r="E30" s="4" t="str">
        <f t="shared" si="7"/>
        <v>-</v>
      </c>
      <c r="F30" s="5" t="str">
        <f t="shared" si="10"/>
        <v>-</v>
      </c>
      <c r="G30" s="4" t="str">
        <f t="shared" si="11"/>
        <v>-</v>
      </c>
      <c r="H30" s="5" t="str">
        <f t="shared" si="12"/>
        <v>-</v>
      </c>
      <c r="I30" s="4" t="str">
        <f t="shared" si="13"/>
        <v>-</v>
      </c>
      <c r="J30" s="5" t="str">
        <f t="shared" si="14"/>
        <v>-</v>
      </c>
      <c r="K30" s="4" t="str">
        <f t="shared" si="15"/>
        <v>-</v>
      </c>
      <c r="L30" s="147" t="str">
        <f t="shared" si="8"/>
        <v>-</v>
      </c>
      <c r="M30" s="76" t="str">
        <f t="shared" si="2"/>
        <v>-</v>
      </c>
      <c r="N30" s="147" t="str">
        <f t="shared" si="9"/>
        <v>-</v>
      </c>
      <c r="O30" s="16">
        <v>22</v>
      </c>
      <c r="P30" s="220" t="str">
        <f>CONCATENATE('Class Info.'!B31," ",'Class Info.'!C31)</f>
        <v xml:space="preserve"> </v>
      </c>
      <c r="Q30" s="83" t="s">
        <v>10</v>
      </c>
      <c r="R30" s="82" t="s">
        <v>10</v>
      </c>
      <c r="S30" s="83" t="s">
        <v>10</v>
      </c>
      <c r="T30" s="82" t="s">
        <v>10</v>
      </c>
      <c r="U30" s="83" t="s">
        <v>10</v>
      </c>
      <c r="V30" s="82" t="s">
        <v>10</v>
      </c>
      <c r="W30" s="83" t="s">
        <v>10</v>
      </c>
      <c r="X30" s="82" t="s">
        <v>10</v>
      </c>
      <c r="Y30" s="144" t="str">
        <f t="shared" si="3"/>
        <v>-</v>
      </c>
      <c r="Z30" s="144" t="str">
        <f t="shared" si="4"/>
        <v>-</v>
      </c>
      <c r="AA30" s="144" t="str">
        <f t="shared" si="16"/>
        <v>-</v>
      </c>
      <c r="AB30" s="144" t="str">
        <f t="shared" si="17"/>
        <v>-</v>
      </c>
      <c r="AC30" s="144" t="str">
        <f t="shared" si="18"/>
        <v>-</v>
      </c>
      <c r="AD30" s="144" t="str">
        <f t="shared" si="19"/>
        <v>-</v>
      </c>
      <c r="AE30" s="144" t="str">
        <f t="shared" si="20"/>
        <v>-</v>
      </c>
      <c r="AF30" s="144" t="str">
        <f t="shared" si="21"/>
        <v>-</v>
      </c>
    </row>
    <row r="31" spans="1:32" ht="16.5" customHeight="1" x14ac:dyDescent="0.25">
      <c r="A31" s="91">
        <v>23</v>
      </c>
      <c r="B31" s="104" t="str">
        <f t="shared" si="0"/>
        <v xml:space="preserve"> </v>
      </c>
      <c r="C31" s="220" t="str">
        <f>'Class Info.'!E32</f>
        <v>-</v>
      </c>
      <c r="D31" s="5" t="str">
        <f t="shared" si="6"/>
        <v>-</v>
      </c>
      <c r="E31" s="4" t="str">
        <f t="shared" si="7"/>
        <v>-</v>
      </c>
      <c r="F31" s="5" t="str">
        <f t="shared" si="10"/>
        <v>-</v>
      </c>
      <c r="G31" s="4" t="str">
        <f t="shared" si="11"/>
        <v>-</v>
      </c>
      <c r="H31" s="5" t="str">
        <f t="shared" si="12"/>
        <v>-</v>
      </c>
      <c r="I31" s="4" t="str">
        <f t="shared" si="13"/>
        <v>-</v>
      </c>
      <c r="J31" s="5" t="str">
        <f t="shared" si="14"/>
        <v>-</v>
      </c>
      <c r="K31" s="4" t="str">
        <f t="shared" si="15"/>
        <v>-</v>
      </c>
      <c r="L31" s="147" t="str">
        <f t="shared" si="8"/>
        <v>-</v>
      </c>
      <c r="M31" s="76" t="str">
        <f t="shared" si="2"/>
        <v>-</v>
      </c>
      <c r="N31" s="147" t="str">
        <f t="shared" si="9"/>
        <v>-</v>
      </c>
      <c r="O31" s="16">
        <v>23</v>
      </c>
      <c r="P31" s="220" t="str">
        <f>CONCATENATE('Class Info.'!B32," ",'Class Info.'!C32)</f>
        <v xml:space="preserve"> </v>
      </c>
      <c r="Q31" s="83" t="s">
        <v>10</v>
      </c>
      <c r="R31" s="82" t="s">
        <v>10</v>
      </c>
      <c r="S31" s="83" t="s">
        <v>10</v>
      </c>
      <c r="T31" s="82" t="s">
        <v>10</v>
      </c>
      <c r="U31" s="83" t="s">
        <v>10</v>
      </c>
      <c r="V31" s="82" t="s">
        <v>10</v>
      </c>
      <c r="W31" s="83" t="s">
        <v>10</v>
      </c>
      <c r="X31" s="82" t="s">
        <v>10</v>
      </c>
      <c r="Y31" s="144" t="str">
        <f t="shared" si="3"/>
        <v>-</v>
      </c>
      <c r="Z31" s="144" t="str">
        <f t="shared" si="4"/>
        <v>-</v>
      </c>
      <c r="AA31" s="144" t="str">
        <f t="shared" si="16"/>
        <v>-</v>
      </c>
      <c r="AB31" s="144" t="str">
        <f t="shared" si="17"/>
        <v>-</v>
      </c>
      <c r="AC31" s="144" t="str">
        <f t="shared" si="18"/>
        <v>-</v>
      </c>
      <c r="AD31" s="144" t="str">
        <f t="shared" si="19"/>
        <v>-</v>
      </c>
      <c r="AE31" s="144" t="str">
        <f t="shared" si="20"/>
        <v>-</v>
      </c>
      <c r="AF31" s="144" t="str">
        <f t="shared" si="21"/>
        <v>-</v>
      </c>
    </row>
    <row r="32" spans="1:32" ht="16.5" customHeight="1" x14ac:dyDescent="0.25">
      <c r="A32" s="91">
        <v>24</v>
      </c>
      <c r="B32" s="114" t="str">
        <f t="shared" si="0"/>
        <v xml:space="preserve"> </v>
      </c>
      <c r="C32" s="220" t="str">
        <f>'Class Info.'!E33</f>
        <v>-</v>
      </c>
      <c r="D32" s="5" t="str">
        <f t="shared" si="6"/>
        <v>-</v>
      </c>
      <c r="E32" s="4" t="str">
        <f t="shared" si="7"/>
        <v>-</v>
      </c>
      <c r="F32" s="5" t="str">
        <f t="shared" si="10"/>
        <v>-</v>
      </c>
      <c r="G32" s="4" t="str">
        <f t="shared" si="11"/>
        <v>-</v>
      </c>
      <c r="H32" s="5" t="str">
        <f t="shared" si="12"/>
        <v>-</v>
      </c>
      <c r="I32" s="4" t="str">
        <f t="shared" si="13"/>
        <v>-</v>
      </c>
      <c r="J32" s="5" t="str">
        <f t="shared" si="14"/>
        <v>-</v>
      </c>
      <c r="K32" s="4" t="str">
        <f t="shared" si="15"/>
        <v>-</v>
      </c>
      <c r="L32" s="147" t="str">
        <f t="shared" si="8"/>
        <v>-</v>
      </c>
      <c r="M32" s="76" t="str">
        <f t="shared" si="2"/>
        <v>-</v>
      </c>
      <c r="N32" s="147" t="str">
        <f t="shared" si="9"/>
        <v>-</v>
      </c>
      <c r="O32" s="16">
        <v>24</v>
      </c>
      <c r="P32" s="220" t="str">
        <f>CONCATENATE('Class Info.'!B33," ",'Class Info.'!C33)</f>
        <v xml:space="preserve"> </v>
      </c>
      <c r="Q32" s="83" t="s">
        <v>10</v>
      </c>
      <c r="R32" s="82" t="s">
        <v>10</v>
      </c>
      <c r="S32" s="83" t="s">
        <v>10</v>
      </c>
      <c r="T32" s="82" t="s">
        <v>10</v>
      </c>
      <c r="U32" s="83" t="s">
        <v>10</v>
      </c>
      <c r="V32" s="82" t="s">
        <v>10</v>
      </c>
      <c r="W32" s="83" t="s">
        <v>10</v>
      </c>
      <c r="X32" s="82" t="s">
        <v>10</v>
      </c>
      <c r="Y32" s="144" t="str">
        <f t="shared" si="3"/>
        <v>-</v>
      </c>
      <c r="Z32" s="144" t="str">
        <f t="shared" si="4"/>
        <v>-</v>
      </c>
      <c r="AA32" s="144" t="str">
        <f t="shared" si="16"/>
        <v>-</v>
      </c>
      <c r="AB32" s="144" t="str">
        <f t="shared" si="17"/>
        <v>-</v>
      </c>
      <c r="AC32" s="144" t="str">
        <f t="shared" si="18"/>
        <v>-</v>
      </c>
      <c r="AD32" s="144" t="str">
        <f t="shared" si="19"/>
        <v>-</v>
      </c>
      <c r="AE32" s="144" t="str">
        <f t="shared" si="20"/>
        <v>-</v>
      </c>
      <c r="AF32" s="144" t="str">
        <f t="shared" si="21"/>
        <v>-</v>
      </c>
    </row>
    <row r="33" spans="1:32" ht="16.5" customHeight="1" x14ac:dyDescent="0.25">
      <c r="A33" s="91">
        <v>25</v>
      </c>
      <c r="B33" s="104" t="str">
        <f t="shared" si="0"/>
        <v xml:space="preserve"> </v>
      </c>
      <c r="C33" s="220" t="str">
        <f>'Class Info.'!E34</f>
        <v>-</v>
      </c>
      <c r="D33" s="5" t="str">
        <f t="shared" si="6"/>
        <v>-</v>
      </c>
      <c r="E33" s="4" t="str">
        <f t="shared" si="7"/>
        <v>-</v>
      </c>
      <c r="F33" s="5" t="str">
        <f t="shared" si="10"/>
        <v>-</v>
      </c>
      <c r="G33" s="4" t="str">
        <f t="shared" si="11"/>
        <v>-</v>
      </c>
      <c r="H33" s="5" t="str">
        <f t="shared" si="12"/>
        <v>-</v>
      </c>
      <c r="I33" s="4" t="str">
        <f t="shared" si="13"/>
        <v>-</v>
      </c>
      <c r="J33" s="5" t="str">
        <f t="shared" si="14"/>
        <v>-</v>
      </c>
      <c r="K33" s="4" t="str">
        <f t="shared" si="15"/>
        <v>-</v>
      </c>
      <c r="L33" s="147" t="str">
        <f t="shared" si="8"/>
        <v>-</v>
      </c>
      <c r="M33" s="76" t="str">
        <f t="shared" si="2"/>
        <v>-</v>
      </c>
      <c r="N33" s="147" t="str">
        <f t="shared" si="9"/>
        <v>-</v>
      </c>
      <c r="O33" s="16">
        <v>25</v>
      </c>
      <c r="P33" s="220" t="str">
        <f>CONCATENATE('Class Info.'!B34," ",'Class Info.'!C34)</f>
        <v xml:space="preserve"> </v>
      </c>
      <c r="Q33" s="83" t="s">
        <v>10</v>
      </c>
      <c r="R33" s="82" t="s">
        <v>10</v>
      </c>
      <c r="S33" s="83" t="s">
        <v>10</v>
      </c>
      <c r="T33" s="82" t="s">
        <v>10</v>
      </c>
      <c r="U33" s="83" t="s">
        <v>10</v>
      </c>
      <c r="V33" s="82" t="s">
        <v>10</v>
      </c>
      <c r="W33" s="83" t="s">
        <v>10</v>
      </c>
      <c r="X33" s="82" t="s">
        <v>10</v>
      </c>
      <c r="Y33" s="144" t="str">
        <f t="shared" si="3"/>
        <v>-</v>
      </c>
      <c r="Z33" s="144" t="str">
        <f t="shared" si="4"/>
        <v>-</v>
      </c>
      <c r="AA33" s="144" t="str">
        <f t="shared" si="16"/>
        <v>-</v>
      </c>
      <c r="AB33" s="144" t="str">
        <f t="shared" si="17"/>
        <v>-</v>
      </c>
      <c r="AC33" s="144" t="str">
        <f t="shared" si="18"/>
        <v>-</v>
      </c>
      <c r="AD33" s="144" t="str">
        <f t="shared" si="19"/>
        <v>-</v>
      </c>
      <c r="AE33" s="144" t="str">
        <f t="shared" si="20"/>
        <v>-</v>
      </c>
      <c r="AF33" s="144" t="str">
        <f t="shared" si="21"/>
        <v>-</v>
      </c>
    </row>
    <row r="34" spans="1:32" ht="16.5" customHeight="1" x14ac:dyDescent="0.25">
      <c r="A34" s="91">
        <v>26</v>
      </c>
      <c r="B34" s="114" t="str">
        <f t="shared" si="0"/>
        <v xml:space="preserve"> </v>
      </c>
      <c r="C34" s="220" t="str">
        <f>'Class Info.'!E35</f>
        <v>-</v>
      </c>
      <c r="D34" s="5" t="str">
        <f t="shared" si="6"/>
        <v>-</v>
      </c>
      <c r="E34" s="4" t="str">
        <f t="shared" si="7"/>
        <v>-</v>
      </c>
      <c r="F34" s="5" t="str">
        <f t="shared" si="10"/>
        <v>-</v>
      </c>
      <c r="G34" s="4" t="str">
        <f t="shared" si="11"/>
        <v>-</v>
      </c>
      <c r="H34" s="5" t="str">
        <f t="shared" si="12"/>
        <v>-</v>
      </c>
      <c r="I34" s="4" t="str">
        <f t="shared" si="13"/>
        <v>-</v>
      </c>
      <c r="J34" s="5" t="str">
        <f t="shared" si="14"/>
        <v>-</v>
      </c>
      <c r="K34" s="4" t="str">
        <f t="shared" si="15"/>
        <v>-</v>
      </c>
      <c r="L34" s="147" t="str">
        <f t="shared" si="8"/>
        <v>-</v>
      </c>
      <c r="M34" s="76" t="str">
        <f t="shared" si="2"/>
        <v>-</v>
      </c>
      <c r="N34" s="147" t="str">
        <f t="shared" si="9"/>
        <v>-</v>
      </c>
      <c r="O34" s="16">
        <v>26</v>
      </c>
      <c r="P34" s="220" t="str">
        <f>CONCATENATE('Class Info.'!B35," ",'Class Info.'!C35)</f>
        <v xml:space="preserve"> </v>
      </c>
      <c r="Q34" s="83" t="s">
        <v>10</v>
      </c>
      <c r="R34" s="82" t="s">
        <v>10</v>
      </c>
      <c r="S34" s="83" t="s">
        <v>10</v>
      </c>
      <c r="T34" s="82" t="s">
        <v>10</v>
      </c>
      <c r="U34" s="83" t="s">
        <v>10</v>
      </c>
      <c r="V34" s="82" t="s">
        <v>10</v>
      </c>
      <c r="W34" s="83" t="s">
        <v>10</v>
      </c>
      <c r="X34" s="82" t="s">
        <v>10</v>
      </c>
      <c r="Y34" s="144" t="str">
        <f t="shared" si="3"/>
        <v>-</v>
      </c>
      <c r="Z34" s="144" t="str">
        <f t="shared" si="4"/>
        <v>-</v>
      </c>
      <c r="AA34" s="144" t="str">
        <f t="shared" si="16"/>
        <v>-</v>
      </c>
      <c r="AB34" s="144" t="str">
        <f t="shared" si="17"/>
        <v>-</v>
      </c>
      <c r="AC34" s="144" t="str">
        <f t="shared" si="18"/>
        <v>-</v>
      </c>
      <c r="AD34" s="144" t="str">
        <f t="shared" si="19"/>
        <v>-</v>
      </c>
      <c r="AE34" s="144" t="str">
        <f t="shared" si="20"/>
        <v>-</v>
      </c>
      <c r="AF34" s="144" t="str">
        <f t="shared" si="21"/>
        <v>-</v>
      </c>
    </row>
    <row r="35" spans="1:32" ht="16.5" customHeight="1" x14ac:dyDescent="0.25">
      <c r="A35" s="91">
        <v>27</v>
      </c>
      <c r="B35" s="104" t="str">
        <f t="shared" si="0"/>
        <v xml:space="preserve"> </v>
      </c>
      <c r="C35" s="220" t="str">
        <f>'Class Info.'!E36</f>
        <v>-</v>
      </c>
      <c r="D35" s="5" t="str">
        <f t="shared" si="6"/>
        <v>-</v>
      </c>
      <c r="E35" s="4" t="str">
        <f t="shared" si="7"/>
        <v>-</v>
      </c>
      <c r="F35" s="5" t="str">
        <f t="shared" si="10"/>
        <v>-</v>
      </c>
      <c r="G35" s="4" t="str">
        <f t="shared" si="11"/>
        <v>-</v>
      </c>
      <c r="H35" s="5" t="str">
        <f t="shared" si="12"/>
        <v>-</v>
      </c>
      <c r="I35" s="4" t="str">
        <f t="shared" si="13"/>
        <v>-</v>
      </c>
      <c r="J35" s="5" t="str">
        <f t="shared" si="14"/>
        <v>-</v>
      </c>
      <c r="K35" s="4" t="str">
        <f t="shared" si="15"/>
        <v>-</v>
      </c>
      <c r="L35" s="147" t="str">
        <f t="shared" si="8"/>
        <v>-</v>
      </c>
      <c r="M35" s="76" t="str">
        <f t="shared" si="2"/>
        <v>-</v>
      </c>
      <c r="N35" s="147" t="str">
        <f t="shared" si="9"/>
        <v>-</v>
      </c>
      <c r="O35" s="16">
        <v>27</v>
      </c>
      <c r="P35" s="220" t="str">
        <f>CONCATENATE('Class Info.'!B36," ",'Class Info.'!C36)</f>
        <v xml:space="preserve"> </v>
      </c>
      <c r="Q35" s="83" t="s">
        <v>10</v>
      </c>
      <c r="R35" s="82" t="s">
        <v>10</v>
      </c>
      <c r="S35" s="83" t="s">
        <v>10</v>
      </c>
      <c r="T35" s="82" t="s">
        <v>10</v>
      </c>
      <c r="U35" s="83" t="s">
        <v>10</v>
      </c>
      <c r="V35" s="82" t="s">
        <v>10</v>
      </c>
      <c r="W35" s="83" t="s">
        <v>10</v>
      </c>
      <c r="X35" s="82" t="s">
        <v>10</v>
      </c>
      <c r="Y35" s="144" t="str">
        <f t="shared" si="3"/>
        <v>-</v>
      </c>
      <c r="Z35" s="144" t="str">
        <f t="shared" si="4"/>
        <v>-</v>
      </c>
      <c r="AA35" s="144" t="str">
        <f t="shared" si="16"/>
        <v>-</v>
      </c>
      <c r="AB35" s="144" t="str">
        <f t="shared" si="17"/>
        <v>-</v>
      </c>
      <c r="AC35" s="144" t="str">
        <f t="shared" si="18"/>
        <v>-</v>
      </c>
      <c r="AD35" s="144" t="str">
        <f t="shared" si="19"/>
        <v>-</v>
      </c>
      <c r="AE35" s="144" t="str">
        <f t="shared" si="20"/>
        <v>-</v>
      </c>
      <c r="AF35" s="144" t="str">
        <f t="shared" si="21"/>
        <v>-</v>
      </c>
    </row>
    <row r="36" spans="1:32" ht="16.5" customHeight="1" x14ac:dyDescent="0.25">
      <c r="A36" s="91">
        <v>28</v>
      </c>
      <c r="B36" s="114" t="str">
        <f t="shared" si="0"/>
        <v xml:space="preserve"> </v>
      </c>
      <c r="C36" s="220" t="str">
        <f>'Class Info.'!E37</f>
        <v>-</v>
      </c>
      <c r="D36" s="5" t="str">
        <f t="shared" si="6"/>
        <v>-</v>
      </c>
      <c r="E36" s="4" t="str">
        <f t="shared" si="7"/>
        <v>-</v>
      </c>
      <c r="F36" s="5" t="str">
        <f t="shared" si="10"/>
        <v>-</v>
      </c>
      <c r="G36" s="4" t="str">
        <f t="shared" si="11"/>
        <v>-</v>
      </c>
      <c r="H36" s="5" t="str">
        <f t="shared" si="12"/>
        <v>-</v>
      </c>
      <c r="I36" s="4" t="str">
        <f t="shared" si="13"/>
        <v>-</v>
      </c>
      <c r="J36" s="5" t="str">
        <f t="shared" si="14"/>
        <v>-</v>
      </c>
      <c r="K36" s="4" t="str">
        <f t="shared" si="15"/>
        <v>-</v>
      </c>
      <c r="L36" s="147" t="str">
        <f t="shared" si="8"/>
        <v>-</v>
      </c>
      <c r="M36" s="76" t="str">
        <f t="shared" si="2"/>
        <v>-</v>
      </c>
      <c r="N36" s="147" t="str">
        <f t="shared" si="9"/>
        <v>-</v>
      </c>
      <c r="O36" s="16">
        <v>28</v>
      </c>
      <c r="P36" s="220" t="str">
        <f>CONCATENATE('Class Info.'!B37," ",'Class Info.'!C37)</f>
        <v xml:space="preserve"> </v>
      </c>
      <c r="Q36" s="83" t="s">
        <v>10</v>
      </c>
      <c r="R36" s="82" t="s">
        <v>10</v>
      </c>
      <c r="S36" s="83" t="s">
        <v>10</v>
      </c>
      <c r="T36" s="82" t="s">
        <v>10</v>
      </c>
      <c r="U36" s="83" t="s">
        <v>10</v>
      </c>
      <c r="V36" s="82" t="s">
        <v>10</v>
      </c>
      <c r="W36" s="83" t="s">
        <v>10</v>
      </c>
      <c r="X36" s="82" t="s">
        <v>10</v>
      </c>
      <c r="Y36" s="144" t="str">
        <f t="shared" si="3"/>
        <v>-</v>
      </c>
      <c r="Z36" s="144" t="str">
        <f t="shared" si="4"/>
        <v>-</v>
      </c>
      <c r="AA36" s="144" t="str">
        <f t="shared" si="16"/>
        <v>-</v>
      </c>
      <c r="AB36" s="144" t="str">
        <f t="shared" si="17"/>
        <v>-</v>
      </c>
      <c r="AC36" s="144" t="str">
        <f t="shared" si="18"/>
        <v>-</v>
      </c>
      <c r="AD36" s="144" t="str">
        <f t="shared" si="19"/>
        <v>-</v>
      </c>
      <c r="AE36" s="144" t="str">
        <f t="shared" si="20"/>
        <v>-</v>
      </c>
      <c r="AF36" s="144" t="str">
        <f t="shared" si="21"/>
        <v>-</v>
      </c>
    </row>
    <row r="37" spans="1:32" ht="16.5" customHeight="1" x14ac:dyDescent="0.25">
      <c r="A37" s="91">
        <v>29</v>
      </c>
      <c r="B37" s="104" t="str">
        <f t="shared" si="0"/>
        <v xml:space="preserve"> </v>
      </c>
      <c r="C37" s="220" t="str">
        <f>'Class Info.'!E38</f>
        <v>-</v>
      </c>
      <c r="D37" s="5" t="str">
        <f t="shared" si="6"/>
        <v>-</v>
      </c>
      <c r="E37" s="4" t="str">
        <f t="shared" si="7"/>
        <v>-</v>
      </c>
      <c r="F37" s="5" t="str">
        <f t="shared" si="10"/>
        <v>-</v>
      </c>
      <c r="G37" s="4" t="str">
        <f t="shared" si="11"/>
        <v>-</v>
      </c>
      <c r="H37" s="5" t="str">
        <f t="shared" si="12"/>
        <v>-</v>
      </c>
      <c r="I37" s="4" t="str">
        <f t="shared" si="13"/>
        <v>-</v>
      </c>
      <c r="J37" s="5" t="str">
        <f t="shared" si="14"/>
        <v>-</v>
      </c>
      <c r="K37" s="4" t="str">
        <f t="shared" si="15"/>
        <v>-</v>
      </c>
      <c r="L37" s="147" t="str">
        <f t="shared" si="8"/>
        <v>-</v>
      </c>
      <c r="M37" s="76" t="str">
        <f t="shared" si="2"/>
        <v>-</v>
      </c>
      <c r="N37" s="147" t="str">
        <f t="shared" si="9"/>
        <v>-</v>
      </c>
      <c r="O37" s="16">
        <v>29</v>
      </c>
      <c r="P37" s="220" t="str">
        <f>CONCATENATE('Class Info.'!B38," ",'Class Info.'!C38)</f>
        <v xml:space="preserve"> </v>
      </c>
      <c r="Q37" s="83" t="s">
        <v>10</v>
      </c>
      <c r="R37" s="82" t="s">
        <v>10</v>
      </c>
      <c r="S37" s="83" t="s">
        <v>10</v>
      </c>
      <c r="T37" s="82" t="s">
        <v>10</v>
      </c>
      <c r="U37" s="83" t="s">
        <v>10</v>
      </c>
      <c r="V37" s="82" t="s">
        <v>10</v>
      </c>
      <c r="W37" s="83" t="s">
        <v>10</v>
      </c>
      <c r="X37" s="82" t="s">
        <v>10</v>
      </c>
      <c r="Y37" s="144" t="str">
        <f t="shared" si="3"/>
        <v>-</v>
      </c>
      <c r="Z37" s="144" t="str">
        <f t="shared" si="4"/>
        <v>-</v>
      </c>
      <c r="AA37" s="144" t="str">
        <f t="shared" si="16"/>
        <v>-</v>
      </c>
      <c r="AB37" s="144" t="str">
        <f t="shared" si="17"/>
        <v>-</v>
      </c>
      <c r="AC37" s="144" t="str">
        <f t="shared" si="18"/>
        <v>-</v>
      </c>
      <c r="AD37" s="144" t="str">
        <f t="shared" si="19"/>
        <v>-</v>
      </c>
      <c r="AE37" s="144" t="str">
        <f t="shared" si="20"/>
        <v>-</v>
      </c>
      <c r="AF37" s="144" t="str">
        <f t="shared" si="21"/>
        <v>-</v>
      </c>
    </row>
    <row r="38" spans="1:32" ht="16.5" customHeight="1" x14ac:dyDescent="0.25">
      <c r="A38" s="91">
        <v>30</v>
      </c>
      <c r="B38" s="114" t="str">
        <f t="shared" si="0"/>
        <v xml:space="preserve"> </v>
      </c>
      <c r="C38" s="220" t="str">
        <f>'Class Info.'!E39</f>
        <v>-</v>
      </c>
      <c r="D38" s="5" t="str">
        <f t="shared" si="6"/>
        <v>-</v>
      </c>
      <c r="E38" s="4" t="str">
        <f t="shared" si="7"/>
        <v>-</v>
      </c>
      <c r="F38" s="5" t="str">
        <f t="shared" si="10"/>
        <v>-</v>
      </c>
      <c r="G38" s="4" t="str">
        <f t="shared" si="11"/>
        <v>-</v>
      </c>
      <c r="H38" s="5" t="str">
        <f t="shared" si="12"/>
        <v>-</v>
      </c>
      <c r="I38" s="4" t="str">
        <f t="shared" si="13"/>
        <v>-</v>
      </c>
      <c r="J38" s="5" t="str">
        <f t="shared" si="14"/>
        <v>-</v>
      </c>
      <c r="K38" s="4" t="str">
        <f t="shared" si="15"/>
        <v>-</v>
      </c>
      <c r="L38" s="147" t="str">
        <f t="shared" si="8"/>
        <v>-</v>
      </c>
      <c r="M38" s="76" t="str">
        <f t="shared" si="2"/>
        <v>-</v>
      </c>
      <c r="N38" s="147" t="str">
        <f t="shared" si="9"/>
        <v>-</v>
      </c>
      <c r="O38" s="16">
        <v>30</v>
      </c>
      <c r="P38" s="220" t="str">
        <f>CONCATENATE('Class Info.'!B39," ",'Class Info.'!C39)</f>
        <v xml:space="preserve"> </v>
      </c>
      <c r="Q38" s="83" t="s">
        <v>10</v>
      </c>
      <c r="R38" s="82" t="s">
        <v>10</v>
      </c>
      <c r="S38" s="83" t="s">
        <v>10</v>
      </c>
      <c r="T38" s="82" t="s">
        <v>10</v>
      </c>
      <c r="U38" s="83" t="s">
        <v>10</v>
      </c>
      <c r="V38" s="82" t="s">
        <v>10</v>
      </c>
      <c r="W38" s="83" t="s">
        <v>10</v>
      </c>
      <c r="X38" s="82" t="s">
        <v>10</v>
      </c>
      <c r="Y38" s="144" t="str">
        <f t="shared" si="3"/>
        <v>-</v>
      </c>
      <c r="Z38" s="144" t="str">
        <f t="shared" si="4"/>
        <v>-</v>
      </c>
      <c r="AA38" s="144" t="str">
        <f t="shared" si="16"/>
        <v>-</v>
      </c>
      <c r="AB38" s="144" t="str">
        <f t="shared" si="17"/>
        <v>-</v>
      </c>
      <c r="AC38" s="144" t="str">
        <f t="shared" si="18"/>
        <v>-</v>
      </c>
      <c r="AD38" s="144" t="str">
        <f t="shared" si="19"/>
        <v>-</v>
      </c>
      <c r="AE38" s="144" t="str">
        <f t="shared" si="20"/>
        <v>-</v>
      </c>
      <c r="AF38" s="144" t="str">
        <f t="shared" si="21"/>
        <v>-</v>
      </c>
    </row>
    <row r="39" spans="1:32" ht="16.5" customHeight="1" x14ac:dyDescent="0.25">
      <c r="A39" s="91">
        <v>31</v>
      </c>
      <c r="B39" s="104" t="str">
        <f t="shared" si="0"/>
        <v xml:space="preserve"> </v>
      </c>
      <c r="C39" s="220" t="str">
        <f>'Class Info.'!E40</f>
        <v>-</v>
      </c>
      <c r="D39" s="5" t="str">
        <f t="shared" si="6"/>
        <v>-</v>
      </c>
      <c r="E39" s="4" t="str">
        <f t="shared" si="7"/>
        <v>-</v>
      </c>
      <c r="F39" s="5" t="str">
        <f t="shared" si="10"/>
        <v>-</v>
      </c>
      <c r="G39" s="4" t="str">
        <f t="shared" si="11"/>
        <v>-</v>
      </c>
      <c r="H39" s="5" t="str">
        <f t="shared" si="12"/>
        <v>-</v>
      </c>
      <c r="I39" s="4" t="str">
        <f t="shared" si="13"/>
        <v>-</v>
      </c>
      <c r="J39" s="5" t="str">
        <f t="shared" si="14"/>
        <v>-</v>
      </c>
      <c r="K39" s="4" t="str">
        <f t="shared" si="15"/>
        <v>-</v>
      </c>
      <c r="L39" s="147" t="str">
        <f t="shared" si="8"/>
        <v>-</v>
      </c>
      <c r="M39" s="76" t="str">
        <f t="shared" si="2"/>
        <v>-</v>
      </c>
      <c r="N39" s="147" t="str">
        <f t="shared" si="9"/>
        <v>-</v>
      </c>
      <c r="O39" s="16">
        <v>31</v>
      </c>
      <c r="P39" s="220" t="str">
        <f>CONCATENATE('Class Info.'!B40," ",'Class Info.'!C40)</f>
        <v xml:space="preserve"> </v>
      </c>
      <c r="Q39" s="83" t="s">
        <v>10</v>
      </c>
      <c r="R39" s="82" t="s">
        <v>10</v>
      </c>
      <c r="S39" s="83" t="s">
        <v>10</v>
      </c>
      <c r="T39" s="82" t="s">
        <v>10</v>
      </c>
      <c r="U39" s="83" t="s">
        <v>10</v>
      </c>
      <c r="V39" s="82" t="s">
        <v>10</v>
      </c>
      <c r="W39" s="83" t="s">
        <v>10</v>
      </c>
      <c r="X39" s="82" t="s">
        <v>10</v>
      </c>
      <c r="Y39" s="144" t="str">
        <f t="shared" si="3"/>
        <v>-</v>
      </c>
      <c r="Z39" s="144" t="str">
        <f t="shared" si="4"/>
        <v>-</v>
      </c>
      <c r="AA39" s="144" t="str">
        <f t="shared" si="16"/>
        <v>-</v>
      </c>
      <c r="AB39" s="144" t="str">
        <f t="shared" si="17"/>
        <v>-</v>
      </c>
      <c r="AC39" s="144" t="str">
        <f t="shared" si="18"/>
        <v>-</v>
      </c>
      <c r="AD39" s="144" t="str">
        <f t="shared" si="19"/>
        <v>-</v>
      </c>
      <c r="AE39" s="144" t="str">
        <f t="shared" si="20"/>
        <v>-</v>
      </c>
      <c r="AF39" s="144" t="str">
        <f t="shared" si="21"/>
        <v>-</v>
      </c>
    </row>
    <row r="40" spans="1:32" ht="16.5" customHeight="1" x14ac:dyDescent="0.25">
      <c r="A40" s="91">
        <v>32</v>
      </c>
      <c r="B40" s="114" t="str">
        <f t="shared" si="0"/>
        <v xml:space="preserve"> </v>
      </c>
      <c r="C40" s="220" t="str">
        <f>'Class Info.'!E41</f>
        <v>-</v>
      </c>
      <c r="D40" s="5" t="str">
        <f t="shared" si="6"/>
        <v>-</v>
      </c>
      <c r="E40" s="4" t="str">
        <f t="shared" si="7"/>
        <v>-</v>
      </c>
      <c r="F40" s="5" t="str">
        <f t="shared" si="10"/>
        <v>-</v>
      </c>
      <c r="G40" s="4" t="str">
        <f t="shared" si="11"/>
        <v>-</v>
      </c>
      <c r="H40" s="5" t="str">
        <f t="shared" si="12"/>
        <v>-</v>
      </c>
      <c r="I40" s="4" t="str">
        <f t="shared" si="13"/>
        <v>-</v>
      </c>
      <c r="J40" s="5" t="str">
        <f t="shared" si="14"/>
        <v>-</v>
      </c>
      <c r="K40" s="4" t="str">
        <f t="shared" si="15"/>
        <v>-</v>
      </c>
      <c r="L40" s="147" t="str">
        <f t="shared" si="8"/>
        <v>-</v>
      </c>
      <c r="M40" s="76" t="str">
        <f t="shared" si="2"/>
        <v>-</v>
      </c>
      <c r="N40" s="147" t="str">
        <f t="shared" si="9"/>
        <v>-</v>
      </c>
      <c r="O40" s="16">
        <v>32</v>
      </c>
      <c r="P40" s="220" t="str">
        <f>CONCATENATE('Class Info.'!B41," ",'Class Info.'!C41)</f>
        <v xml:space="preserve"> </v>
      </c>
      <c r="Q40" s="83" t="s">
        <v>10</v>
      </c>
      <c r="R40" s="82" t="s">
        <v>10</v>
      </c>
      <c r="S40" s="83" t="s">
        <v>10</v>
      </c>
      <c r="T40" s="82" t="s">
        <v>10</v>
      </c>
      <c r="U40" s="83" t="s">
        <v>10</v>
      </c>
      <c r="V40" s="82" t="s">
        <v>10</v>
      </c>
      <c r="W40" s="83" t="s">
        <v>10</v>
      </c>
      <c r="X40" s="82" t="s">
        <v>10</v>
      </c>
      <c r="Y40" s="144" t="str">
        <f t="shared" si="3"/>
        <v>-</v>
      </c>
      <c r="Z40" s="144" t="str">
        <f t="shared" si="4"/>
        <v>-</v>
      </c>
      <c r="AA40" s="144" t="str">
        <f t="shared" si="16"/>
        <v>-</v>
      </c>
      <c r="AB40" s="144" t="str">
        <f t="shared" si="17"/>
        <v>-</v>
      </c>
      <c r="AC40" s="144" t="str">
        <f t="shared" si="18"/>
        <v>-</v>
      </c>
      <c r="AD40" s="144" t="str">
        <f t="shared" si="19"/>
        <v>-</v>
      </c>
      <c r="AE40" s="144" t="str">
        <f t="shared" si="20"/>
        <v>-</v>
      </c>
      <c r="AF40" s="144" t="str">
        <f t="shared" si="21"/>
        <v>-</v>
      </c>
    </row>
    <row r="41" spans="1:32" ht="16.5" customHeight="1" x14ac:dyDescent="0.25">
      <c r="A41" s="91">
        <v>33</v>
      </c>
      <c r="B41" s="104" t="str">
        <f t="shared" si="0"/>
        <v xml:space="preserve"> </v>
      </c>
      <c r="C41" s="220" t="str">
        <f>'Class Info.'!E42</f>
        <v>-</v>
      </c>
      <c r="D41" s="5" t="str">
        <f t="shared" si="6"/>
        <v>-</v>
      </c>
      <c r="E41" s="4" t="str">
        <f t="shared" si="7"/>
        <v>-</v>
      </c>
      <c r="F41" s="5" t="str">
        <f t="shared" si="10"/>
        <v>-</v>
      </c>
      <c r="G41" s="4" t="str">
        <f t="shared" si="11"/>
        <v>-</v>
      </c>
      <c r="H41" s="5" t="str">
        <f t="shared" si="12"/>
        <v>-</v>
      </c>
      <c r="I41" s="4" t="str">
        <f t="shared" si="13"/>
        <v>-</v>
      </c>
      <c r="J41" s="5" t="str">
        <f t="shared" si="14"/>
        <v>-</v>
      </c>
      <c r="K41" s="4" t="str">
        <f t="shared" si="15"/>
        <v>-</v>
      </c>
      <c r="L41" s="147" t="str">
        <f t="shared" si="8"/>
        <v>-</v>
      </c>
      <c r="M41" s="76" t="str">
        <f t="shared" si="2"/>
        <v>-</v>
      </c>
      <c r="N41" s="147" t="str">
        <f t="shared" si="9"/>
        <v>-</v>
      </c>
      <c r="O41" s="16">
        <v>33</v>
      </c>
      <c r="P41" s="220" t="str">
        <f>CONCATENATE('Class Info.'!B42," ",'Class Info.'!C42)</f>
        <v xml:space="preserve"> </v>
      </c>
      <c r="Q41" s="83" t="s">
        <v>10</v>
      </c>
      <c r="R41" s="82" t="s">
        <v>10</v>
      </c>
      <c r="S41" s="83" t="s">
        <v>10</v>
      </c>
      <c r="T41" s="82" t="s">
        <v>10</v>
      </c>
      <c r="U41" s="83" t="s">
        <v>10</v>
      </c>
      <c r="V41" s="82" t="s">
        <v>10</v>
      </c>
      <c r="W41" s="83" t="s">
        <v>10</v>
      </c>
      <c r="X41" s="82" t="s">
        <v>10</v>
      </c>
      <c r="Y41" s="144" t="str">
        <f t="shared" si="3"/>
        <v>-</v>
      </c>
      <c r="Z41" s="144" t="str">
        <f t="shared" si="4"/>
        <v>-</v>
      </c>
      <c r="AA41" s="144" t="str">
        <f t="shared" si="16"/>
        <v>-</v>
      </c>
      <c r="AB41" s="144" t="str">
        <f t="shared" si="17"/>
        <v>-</v>
      </c>
      <c r="AC41" s="144" t="str">
        <f t="shared" si="18"/>
        <v>-</v>
      </c>
      <c r="AD41" s="144" t="str">
        <f t="shared" si="19"/>
        <v>-</v>
      </c>
      <c r="AE41" s="144" t="str">
        <f t="shared" si="20"/>
        <v>-</v>
      </c>
      <c r="AF41" s="144" t="str">
        <f t="shared" si="21"/>
        <v>-</v>
      </c>
    </row>
    <row r="42" spans="1:32" ht="16.5" customHeight="1" x14ac:dyDescent="0.25">
      <c r="A42" s="91">
        <v>34</v>
      </c>
      <c r="B42" s="114" t="str">
        <f t="shared" si="0"/>
        <v xml:space="preserve"> </v>
      </c>
      <c r="C42" s="220" t="str">
        <f>'Class Info.'!E43</f>
        <v>-</v>
      </c>
      <c r="D42" s="5" t="str">
        <f t="shared" si="6"/>
        <v>-</v>
      </c>
      <c r="E42" s="4" t="str">
        <f t="shared" si="7"/>
        <v>-</v>
      </c>
      <c r="F42" s="5" t="str">
        <f t="shared" si="10"/>
        <v>-</v>
      </c>
      <c r="G42" s="4" t="str">
        <f t="shared" si="11"/>
        <v>-</v>
      </c>
      <c r="H42" s="5" t="str">
        <f t="shared" si="12"/>
        <v>-</v>
      </c>
      <c r="I42" s="4" t="str">
        <f t="shared" si="13"/>
        <v>-</v>
      </c>
      <c r="J42" s="5" t="str">
        <f t="shared" si="14"/>
        <v>-</v>
      </c>
      <c r="K42" s="4" t="str">
        <f t="shared" si="15"/>
        <v>-</v>
      </c>
      <c r="L42" s="147" t="str">
        <f t="shared" si="8"/>
        <v>-</v>
      </c>
      <c r="M42" s="76" t="str">
        <f t="shared" si="2"/>
        <v>-</v>
      </c>
      <c r="N42" s="147" t="str">
        <f t="shared" si="9"/>
        <v>-</v>
      </c>
      <c r="O42" s="16">
        <v>34</v>
      </c>
      <c r="P42" s="220" t="str">
        <f>CONCATENATE('Class Info.'!B43," ",'Class Info.'!C43)</f>
        <v xml:space="preserve"> </v>
      </c>
      <c r="Q42" s="83" t="s">
        <v>10</v>
      </c>
      <c r="R42" s="82" t="s">
        <v>10</v>
      </c>
      <c r="S42" s="83" t="s">
        <v>10</v>
      </c>
      <c r="T42" s="82" t="s">
        <v>10</v>
      </c>
      <c r="U42" s="83" t="s">
        <v>10</v>
      </c>
      <c r="V42" s="82" t="s">
        <v>10</v>
      </c>
      <c r="W42" s="83" t="s">
        <v>10</v>
      </c>
      <c r="X42" s="82" t="s">
        <v>10</v>
      </c>
      <c r="Y42" s="144" t="str">
        <f t="shared" si="3"/>
        <v>-</v>
      </c>
      <c r="Z42" s="144" t="str">
        <f t="shared" si="4"/>
        <v>-</v>
      </c>
      <c r="AA42" s="144" t="str">
        <f t="shared" si="16"/>
        <v>-</v>
      </c>
      <c r="AB42" s="144" t="str">
        <f t="shared" si="17"/>
        <v>-</v>
      </c>
      <c r="AC42" s="144" t="str">
        <f t="shared" si="18"/>
        <v>-</v>
      </c>
      <c r="AD42" s="144" t="str">
        <f t="shared" si="19"/>
        <v>-</v>
      </c>
      <c r="AE42" s="144" t="str">
        <f t="shared" si="20"/>
        <v>-</v>
      </c>
      <c r="AF42" s="144" t="str">
        <f t="shared" si="21"/>
        <v>-</v>
      </c>
    </row>
    <row r="43" spans="1:32" ht="16.5" customHeight="1" x14ac:dyDescent="0.25">
      <c r="A43" s="105">
        <v>35</v>
      </c>
      <c r="B43" s="104" t="str">
        <f t="shared" si="0"/>
        <v xml:space="preserve"> </v>
      </c>
      <c r="C43" s="220" t="str">
        <f>'Class Info.'!E44</f>
        <v>-</v>
      </c>
      <c r="D43" s="5" t="str">
        <f t="shared" si="6"/>
        <v>-</v>
      </c>
      <c r="E43" s="4" t="str">
        <f t="shared" si="7"/>
        <v>-</v>
      </c>
      <c r="F43" s="5" t="str">
        <f t="shared" si="10"/>
        <v>-</v>
      </c>
      <c r="G43" s="4" t="str">
        <f t="shared" si="11"/>
        <v>-</v>
      </c>
      <c r="H43" s="5" t="str">
        <f t="shared" si="12"/>
        <v>-</v>
      </c>
      <c r="I43" s="4" t="str">
        <f t="shared" si="13"/>
        <v>-</v>
      </c>
      <c r="J43" s="5" t="str">
        <f t="shared" si="14"/>
        <v>-</v>
      </c>
      <c r="K43" s="4" t="str">
        <f t="shared" si="15"/>
        <v>-</v>
      </c>
      <c r="L43" s="147" t="str">
        <f t="shared" si="8"/>
        <v>-</v>
      </c>
      <c r="M43" s="76" t="str">
        <f t="shared" si="2"/>
        <v>-</v>
      </c>
      <c r="N43" s="147" t="str">
        <f t="shared" si="9"/>
        <v>-</v>
      </c>
      <c r="O43" s="88">
        <v>35</v>
      </c>
      <c r="P43" s="220" t="str">
        <f>CONCATENATE('Class Info.'!B44," ",'Class Info.'!C44)</f>
        <v xml:space="preserve"> </v>
      </c>
      <c r="Q43" s="83" t="s">
        <v>10</v>
      </c>
      <c r="R43" s="82" t="s">
        <v>10</v>
      </c>
      <c r="S43" s="83" t="s">
        <v>10</v>
      </c>
      <c r="T43" s="82" t="s">
        <v>10</v>
      </c>
      <c r="U43" s="83" t="s">
        <v>10</v>
      </c>
      <c r="V43" s="82" t="s">
        <v>10</v>
      </c>
      <c r="W43" s="83" t="s">
        <v>10</v>
      </c>
      <c r="X43" s="82" t="s">
        <v>10</v>
      </c>
      <c r="Y43" s="144" t="str">
        <f t="shared" si="3"/>
        <v>-</v>
      </c>
      <c r="Z43" s="144" t="str">
        <f t="shared" si="4"/>
        <v>-</v>
      </c>
      <c r="AA43" s="144" t="str">
        <f t="shared" si="16"/>
        <v>-</v>
      </c>
      <c r="AB43" s="144" t="str">
        <f t="shared" si="17"/>
        <v>-</v>
      </c>
      <c r="AC43" s="144" t="str">
        <f t="shared" si="18"/>
        <v>-</v>
      </c>
      <c r="AD43" s="144" t="str">
        <f t="shared" si="19"/>
        <v>-</v>
      </c>
      <c r="AE43" s="144" t="str">
        <f t="shared" si="20"/>
        <v>-</v>
      </c>
      <c r="AF43" s="144" t="str">
        <f t="shared" si="21"/>
        <v>-</v>
      </c>
    </row>
    <row r="44" spans="1:32" ht="18" customHeight="1" x14ac:dyDescent="0.25">
      <c r="A44" s="317" t="s">
        <v>93</v>
      </c>
      <c r="B44" s="317"/>
      <c r="C44" s="195"/>
      <c r="D44" s="75" t="str">
        <f t="shared" ref="D44:K44" si="22">IFERROR(AVERAGE(D9:D43),"-")</f>
        <v>-</v>
      </c>
      <c r="E44" s="75" t="str">
        <f t="shared" si="22"/>
        <v>-</v>
      </c>
      <c r="F44" s="75" t="str">
        <f t="shared" si="22"/>
        <v>-</v>
      </c>
      <c r="G44" s="75" t="str">
        <f t="shared" si="22"/>
        <v>-</v>
      </c>
      <c r="H44" s="75" t="str">
        <f t="shared" si="22"/>
        <v>-</v>
      </c>
      <c r="I44" s="75" t="str">
        <f t="shared" si="22"/>
        <v>-</v>
      </c>
      <c r="J44" s="75" t="str">
        <f t="shared" si="22"/>
        <v>-</v>
      </c>
      <c r="K44" s="75" t="str">
        <f t="shared" si="22"/>
        <v>-</v>
      </c>
      <c r="L44" s="168" t="str">
        <f>IFERROR((IF((MAX(D44:K44)/$M$6)=0,"-",MAX(D44:K44)/$M$6)),"-")</f>
        <v>-</v>
      </c>
      <c r="M44" s="167" t="str">
        <f t="shared" si="2"/>
        <v>-</v>
      </c>
      <c r="N44" s="148" t="str">
        <f>IFERROR((COUNTIF(N9:N43,"Yes")/(COUNTIF(N9:N43,"Yes")+COUNTIF(N9:N43,"No"))),"-")</f>
        <v>-</v>
      </c>
      <c r="O44" s="357" t="s">
        <v>11</v>
      </c>
      <c r="P44" s="357"/>
      <c r="Q44" s="72" t="str">
        <f t="shared" ref="Q44:X44" si="23">IFERROR(AVERAGE(Q9:Q43),"-")</f>
        <v>-</v>
      </c>
      <c r="R44" s="72" t="str">
        <f t="shared" si="23"/>
        <v>-</v>
      </c>
      <c r="S44" s="72" t="str">
        <f t="shared" si="23"/>
        <v>-</v>
      </c>
      <c r="T44" s="72" t="str">
        <f t="shared" si="23"/>
        <v>-</v>
      </c>
      <c r="U44" s="72" t="str">
        <f t="shared" si="23"/>
        <v>-</v>
      </c>
      <c r="V44" s="72" t="str">
        <f t="shared" si="23"/>
        <v>-</v>
      </c>
      <c r="W44" s="72" t="str">
        <f t="shared" si="23"/>
        <v>-</v>
      </c>
      <c r="X44" s="72" t="str">
        <f t="shared" si="23"/>
        <v>-</v>
      </c>
    </row>
    <row r="45" spans="1:32" s="1" customFormat="1" ht="18.75" customHeight="1" x14ac:dyDescent="0.25">
      <c r="A45" s="316" t="s">
        <v>91</v>
      </c>
      <c r="B45" s="316"/>
      <c r="C45" s="194"/>
      <c r="D45" s="146" t="str">
        <f>IFERROR((D44/$M$6),"-")</f>
        <v>-</v>
      </c>
      <c r="E45" s="146" t="str">
        <f t="shared" ref="E45:K45" si="24">IFERROR((E44/$M$6),"-")</f>
        <v>-</v>
      </c>
      <c r="F45" s="146" t="str">
        <f t="shared" si="24"/>
        <v>-</v>
      </c>
      <c r="G45" s="146" t="str">
        <f t="shared" si="24"/>
        <v>-</v>
      </c>
      <c r="H45" s="146" t="str">
        <f t="shared" si="24"/>
        <v>-</v>
      </c>
      <c r="I45" s="146" t="str">
        <f t="shared" si="24"/>
        <v>-</v>
      </c>
      <c r="J45" s="146" t="str">
        <f t="shared" si="24"/>
        <v>-</v>
      </c>
      <c r="K45" s="146" t="str">
        <f t="shared" si="24"/>
        <v>-</v>
      </c>
      <c r="L45" s="318"/>
      <c r="M45" s="319"/>
      <c r="N45" s="319"/>
    </row>
    <row r="46" spans="1:32" s="1" customFormat="1" ht="18.75" customHeight="1" x14ac:dyDescent="0.25">
      <c r="A46" s="317" t="s">
        <v>94</v>
      </c>
      <c r="B46" s="317"/>
      <c r="C46" s="195"/>
      <c r="D46" s="106" t="s">
        <v>10</v>
      </c>
      <c r="E46" s="75" t="str">
        <f t="shared" ref="E46:K46" si="25">IFERROR(((E44-D44)/D44),"-")</f>
        <v>-</v>
      </c>
      <c r="F46" s="75" t="str">
        <f t="shared" si="25"/>
        <v>-</v>
      </c>
      <c r="G46" s="75" t="str">
        <f t="shared" si="25"/>
        <v>-</v>
      </c>
      <c r="H46" s="75" t="str">
        <f t="shared" si="25"/>
        <v>-</v>
      </c>
      <c r="I46" s="75" t="str">
        <f t="shared" si="25"/>
        <v>-</v>
      </c>
      <c r="J46" s="75" t="str">
        <f t="shared" si="25"/>
        <v>-</v>
      </c>
      <c r="K46" s="75" t="str">
        <f t="shared" si="25"/>
        <v>-</v>
      </c>
      <c r="L46" s="320"/>
      <c r="M46" s="321"/>
      <c r="N46" s="321"/>
    </row>
    <row r="47" spans="1:32" s="1" customFormat="1" ht="18.75" customHeight="1" x14ac:dyDescent="0.25">
      <c r="A47" s="316" t="s">
        <v>92</v>
      </c>
      <c r="B47" s="316"/>
      <c r="C47" s="194"/>
      <c r="D47" s="146" t="str">
        <f>IFERROR((COUNTIF(Y9:Y43,"Yes")/(COUNTIF(Y9:Y43,"Yes")+COUNTIF(Y9:Y43,"No"))),"-")</f>
        <v>-</v>
      </c>
      <c r="E47" s="146" t="str">
        <f t="shared" ref="E47:K47" si="26">IFERROR((COUNTIF(Z9:Z43,"Yes")/(COUNTIF(Z9:Z43,"Yes")+COUNTIF(Z9:Z43,"No"))),"-")</f>
        <v>-</v>
      </c>
      <c r="F47" s="146" t="str">
        <f t="shared" si="26"/>
        <v>-</v>
      </c>
      <c r="G47" s="146" t="str">
        <f t="shared" si="26"/>
        <v>-</v>
      </c>
      <c r="H47" s="146" t="str">
        <f t="shared" si="26"/>
        <v>-</v>
      </c>
      <c r="I47" s="146" t="str">
        <f t="shared" si="26"/>
        <v>-</v>
      </c>
      <c r="J47" s="146" t="str">
        <f t="shared" si="26"/>
        <v>-</v>
      </c>
      <c r="K47" s="146" t="str">
        <f t="shared" si="26"/>
        <v>-</v>
      </c>
      <c r="L47" s="320"/>
      <c r="M47" s="321"/>
      <c r="N47" s="321"/>
    </row>
  </sheetData>
  <sheetProtection algorithmName="SHA-512" hashValue="Ae3XfvD6KwQQRu1jArFL+xUSVAMp5uxvLhEjBz8Vt0Ona3xzu95f1JGLUzOae6btLSislgKjHHG10Xv6zwa1LA==" saltValue="OqT+bIjpwues4e1oCO+LcQ==" spinCount="100000" sheet="1" objects="1" scenarios="1"/>
  <sortState ref="P9:X43">
    <sortCondition ref="P9:P43"/>
  </sortState>
  <mergeCells count="18">
    <mergeCell ref="Q2:T2"/>
    <mergeCell ref="O44:P44"/>
    <mergeCell ref="B2:N2"/>
    <mergeCell ref="B3:N3"/>
    <mergeCell ref="A44:B44"/>
    <mergeCell ref="A5:B5"/>
    <mergeCell ref="D5:F5"/>
    <mergeCell ref="A6:B6"/>
    <mergeCell ref="D6:F6"/>
    <mergeCell ref="G6:H6"/>
    <mergeCell ref="G5:H5"/>
    <mergeCell ref="J5:K6"/>
    <mergeCell ref="O8:P8"/>
    <mergeCell ref="A8:B8"/>
    <mergeCell ref="A45:B45"/>
    <mergeCell ref="L45:N47"/>
    <mergeCell ref="A46:B46"/>
    <mergeCell ref="A47:B47"/>
  </mergeCells>
  <dataValidations count="2">
    <dataValidation allowBlank="1" showErrorMessage="1" sqref="L45 J5 J7:K7 D45:K47 A8:A47 A5:D7 E7 G5:G7 D8:O44 Q7:XFD44"/>
    <dataValidation allowBlank="1" showErrorMessage="1" promptTitle="Don't Change This Cell." prompt="If you wish to change a student name, enter it into the &quot;70&quot; spreadsheet and hit the &quot;reset&quot; button." sqref="B9:C43 P9:P43"/>
  </dataValidations>
  <pageMargins left="0.3" right="0.3" top="0.3" bottom="0.3" header="0.3" footer="0.3"/>
  <pageSetup orientation="portrait" r:id="rId1"/>
  <ignoredErrors>
    <ignoredError sqref="D9:K9 D12:K43 D11:I11 K11 D10:F10 H10:K10"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39997558519241921"/>
  </sheetPr>
  <dimension ref="A1:AF47"/>
  <sheetViews>
    <sheetView view="pageLayout" topLeftCell="A32" workbookViewId="0">
      <selection activeCell="P9" sqref="P9:P43"/>
    </sheetView>
  </sheetViews>
  <sheetFormatPr defaultColWidth="9.140625" defaultRowHeight="15" x14ac:dyDescent="0.25"/>
  <cols>
    <col min="1" max="1" width="3.85546875" customWidth="1"/>
    <col min="2" max="2" width="23.28515625" customWidth="1"/>
    <col min="3" max="3" width="8.5703125" bestFit="1" customWidth="1"/>
    <col min="4" max="11" width="6.42578125" customWidth="1"/>
    <col min="12" max="14" width="7.28515625" customWidth="1"/>
    <col min="15" max="15" width="3.85546875" customWidth="1"/>
    <col min="16" max="16" width="24.42578125" customWidth="1"/>
    <col min="17" max="24" width="6.140625" customWidth="1"/>
    <col min="25" max="32" width="4.42578125" hidden="1" customWidth="1"/>
  </cols>
  <sheetData>
    <row r="1" spans="1:32" ht="8.25" customHeight="1" thickBot="1" x14ac:dyDescent="0.3"/>
    <row r="2" spans="1:32" ht="27.75" customHeight="1" thickBot="1" x14ac:dyDescent="0.35">
      <c r="B2" s="272" t="s">
        <v>75</v>
      </c>
      <c r="C2" s="272"/>
      <c r="D2" s="272"/>
      <c r="E2" s="272"/>
      <c r="F2" s="272"/>
      <c r="G2" s="272"/>
      <c r="H2" s="272"/>
      <c r="I2" s="272"/>
      <c r="J2" s="272"/>
      <c r="K2" s="272"/>
      <c r="L2" s="272"/>
      <c r="M2" s="272"/>
      <c r="N2" s="272"/>
      <c r="P2" s="2"/>
      <c r="Q2" s="355" t="s">
        <v>15</v>
      </c>
      <c r="R2" s="356"/>
      <c r="S2" s="356"/>
      <c r="T2" s="356"/>
      <c r="U2" s="52">
        <v>169</v>
      </c>
      <c r="X2" s="2"/>
    </row>
    <row r="3" spans="1:32" ht="20.25" customHeight="1" x14ac:dyDescent="0.25">
      <c r="B3" s="273" t="s">
        <v>16</v>
      </c>
      <c r="C3" s="273"/>
      <c r="D3" s="273"/>
      <c r="E3" s="273"/>
      <c r="F3" s="273"/>
      <c r="G3" s="273"/>
      <c r="H3" s="273"/>
      <c r="I3" s="273"/>
      <c r="J3" s="273"/>
      <c r="K3" s="273"/>
      <c r="L3" s="273"/>
      <c r="M3" s="273"/>
      <c r="N3" s="273"/>
      <c r="P3" s="3"/>
      <c r="T3" s="3"/>
      <c r="U3" s="3"/>
      <c r="X3" s="3"/>
    </row>
    <row r="4" spans="1:32" ht="4.5" customHeight="1" x14ac:dyDescent="0.25">
      <c r="B4" s="6"/>
      <c r="C4" s="192"/>
      <c r="D4" s="6"/>
      <c r="E4" s="6"/>
      <c r="F4" s="6"/>
      <c r="G4" s="6"/>
      <c r="H4" s="6"/>
      <c r="I4" s="6"/>
      <c r="J4" s="6"/>
      <c r="K4" s="6"/>
      <c r="L4" s="6"/>
      <c r="M4" s="6"/>
    </row>
    <row r="5" spans="1:32" ht="17.25" customHeight="1" x14ac:dyDescent="0.25">
      <c r="A5" s="271" t="s">
        <v>25</v>
      </c>
      <c r="B5" s="271"/>
      <c r="C5" s="191"/>
      <c r="D5" s="271" t="s">
        <v>27</v>
      </c>
      <c r="E5" s="271"/>
      <c r="F5" s="271"/>
      <c r="G5" s="274" t="s">
        <v>26</v>
      </c>
      <c r="H5" s="276"/>
      <c r="I5" s="10"/>
      <c r="J5" s="323" t="s">
        <v>70</v>
      </c>
      <c r="K5" s="323"/>
      <c r="L5" s="163" t="s">
        <v>0</v>
      </c>
      <c r="M5" s="163" t="s">
        <v>43</v>
      </c>
      <c r="N5" s="154" t="s">
        <v>90</v>
      </c>
      <c r="O5" s="10"/>
      <c r="P5" s="10"/>
      <c r="Q5" s="10"/>
      <c r="R5" s="10"/>
      <c r="S5" s="10"/>
      <c r="T5" s="10"/>
      <c r="U5" s="10"/>
      <c r="V5" s="10"/>
      <c r="W5" s="10"/>
      <c r="X5" s="10"/>
    </row>
    <row r="6" spans="1:32" ht="15.75" customHeight="1" x14ac:dyDescent="0.25">
      <c r="A6" s="335" t="str">
        <f>'Class Info.'!A7</f>
        <v>??</v>
      </c>
      <c r="B6" s="337"/>
      <c r="C6" s="226"/>
      <c r="D6" s="335" t="str">
        <f>'Class Info.'!E7</f>
        <v>??</v>
      </c>
      <c r="E6" s="336"/>
      <c r="F6" s="337"/>
      <c r="G6" s="335" t="str">
        <f>'Class Info.'!H7</f>
        <v>?</v>
      </c>
      <c r="H6" s="337"/>
      <c r="I6" s="92"/>
      <c r="J6" s="323"/>
      <c r="K6" s="323"/>
      <c r="L6" s="110" t="s">
        <v>10</v>
      </c>
      <c r="M6" s="111" t="s">
        <v>10</v>
      </c>
      <c r="N6" s="111" t="s">
        <v>10</v>
      </c>
      <c r="O6" s="10"/>
      <c r="P6" s="10"/>
      <c r="Q6" s="10"/>
      <c r="R6" s="10"/>
      <c r="S6" s="10"/>
      <c r="T6" s="10"/>
      <c r="U6" s="10"/>
      <c r="V6" s="10"/>
      <c r="W6" s="10"/>
      <c r="X6" s="10"/>
    </row>
    <row r="7" spans="1:32" ht="7.5" customHeight="1" x14ac:dyDescent="0.25">
      <c r="A7" s="94"/>
      <c r="B7" s="94"/>
      <c r="C7" s="94"/>
      <c r="D7" s="94"/>
      <c r="E7" s="94"/>
      <c r="F7" s="94"/>
      <c r="G7" s="94"/>
      <c r="H7" s="94"/>
      <c r="I7" s="94"/>
      <c r="J7" s="95"/>
      <c r="K7" s="96"/>
      <c r="L7" s="96"/>
      <c r="M7" s="96"/>
      <c r="N7" s="112"/>
      <c r="O7" s="113"/>
      <c r="P7" s="113"/>
      <c r="Q7" s="113"/>
      <c r="R7" s="113"/>
      <c r="S7" s="113"/>
      <c r="T7" s="113"/>
      <c r="U7" s="113"/>
      <c r="V7" s="113"/>
      <c r="W7" s="113"/>
      <c r="X7" s="113"/>
    </row>
    <row r="8" spans="1:32" s="1" customFormat="1" ht="19.5" customHeight="1" thickBot="1" x14ac:dyDescent="0.3">
      <c r="A8" s="309" t="s">
        <v>2</v>
      </c>
      <c r="B8" s="310"/>
      <c r="C8" s="196" t="s">
        <v>119</v>
      </c>
      <c r="D8" s="150" t="s">
        <v>0</v>
      </c>
      <c r="E8" s="150" t="s">
        <v>1</v>
      </c>
      <c r="F8" s="150" t="s">
        <v>3</v>
      </c>
      <c r="G8" s="150" t="s">
        <v>4</v>
      </c>
      <c r="H8" s="150" t="s">
        <v>5</v>
      </c>
      <c r="I8" s="150" t="s">
        <v>6</v>
      </c>
      <c r="J8" s="150" t="s">
        <v>7</v>
      </c>
      <c r="K8" s="150" t="s">
        <v>8</v>
      </c>
      <c r="L8" s="151" t="s">
        <v>84</v>
      </c>
      <c r="M8" s="150" t="s">
        <v>78</v>
      </c>
      <c r="N8" s="151" t="s">
        <v>90</v>
      </c>
      <c r="O8" s="309" t="s">
        <v>2</v>
      </c>
      <c r="P8" s="354"/>
      <c r="Q8" s="81" t="s">
        <v>0</v>
      </c>
      <c r="R8" s="81" t="s">
        <v>1</v>
      </c>
      <c r="S8" s="81" t="s">
        <v>3</v>
      </c>
      <c r="T8" s="81" t="s">
        <v>4</v>
      </c>
      <c r="U8" s="81" t="s">
        <v>5</v>
      </c>
      <c r="V8" s="81" t="s">
        <v>6</v>
      </c>
      <c r="W8" s="81" t="s">
        <v>7</v>
      </c>
      <c r="X8" s="84" t="s">
        <v>8</v>
      </c>
    </row>
    <row r="9" spans="1:32" ht="16.5" customHeight="1" thickTop="1" x14ac:dyDescent="0.25">
      <c r="A9" s="90">
        <v>1</v>
      </c>
      <c r="B9" s="104" t="str">
        <f t="shared" ref="B9:B43" si="0">P9</f>
        <v xml:space="preserve"> </v>
      </c>
      <c r="C9" s="220" t="str">
        <f>'Class Info.'!E10</f>
        <v>-</v>
      </c>
      <c r="D9" s="5" t="str">
        <f>IFERROR(((Q9+$U$2)/$U$2),"-")</f>
        <v>-</v>
      </c>
      <c r="E9" s="4" t="str">
        <f>IFERROR(((R9+$U$2)/$U$2),"-")</f>
        <v>-</v>
      </c>
      <c r="F9" s="5" t="str">
        <f t="shared" ref="F9:K24" si="1">IFERROR(((S9+$U$2)/$U$2),"-")</f>
        <v>-</v>
      </c>
      <c r="G9" s="4" t="str">
        <f t="shared" si="1"/>
        <v>-</v>
      </c>
      <c r="H9" s="5" t="str">
        <f t="shared" si="1"/>
        <v>-</v>
      </c>
      <c r="I9" s="4" t="str">
        <f t="shared" si="1"/>
        <v>-</v>
      </c>
      <c r="J9" s="5" t="str">
        <f t="shared" si="1"/>
        <v>-</v>
      </c>
      <c r="K9" s="4" t="str">
        <f t="shared" si="1"/>
        <v>-</v>
      </c>
      <c r="L9" s="147" t="str">
        <f>IFERROR((IF((MAX(D9:K9)/$M$6)=0,"-",MAX(D9:K9)/$M$6)),"-")</f>
        <v>-</v>
      </c>
      <c r="M9" s="76" t="str">
        <f>IFERROR((IF((MAX(D9:K9)-D9)/D9=0,"-",MAX(D9:K9)-D9)/D9),"-")</f>
        <v>-</v>
      </c>
      <c r="N9" s="147" t="str">
        <f>IFERROR(((IF((MAX(D9:K9)/N$6)=0,"-",IF(MAX(D9:K9)&gt;=N$6,"Yes","No")))),"-")</f>
        <v>-</v>
      </c>
      <c r="O9" s="85">
        <v>1</v>
      </c>
      <c r="P9" s="220" t="str">
        <f>CONCATENATE('Class Info.'!B10," ",'Class Info.'!C10)</f>
        <v xml:space="preserve"> </v>
      </c>
      <c r="Q9" s="83" t="s">
        <v>10</v>
      </c>
      <c r="R9" s="149" t="s">
        <v>10</v>
      </c>
      <c r="S9" s="83" t="s">
        <v>10</v>
      </c>
      <c r="T9" s="149" t="s">
        <v>10</v>
      </c>
      <c r="U9" s="83" t="s">
        <v>10</v>
      </c>
      <c r="V9" s="149" t="s">
        <v>10</v>
      </c>
      <c r="W9" s="83" t="s">
        <v>10</v>
      </c>
      <c r="X9" s="149" t="s">
        <v>10</v>
      </c>
      <c r="Y9" s="144" t="str">
        <f t="shared" ref="Y9:Y25" si="2">IFERROR((IF((D9/$N$6)=0,"-",IF(D9&gt;=$N$6,"Yes","No"))),"-")</f>
        <v>-</v>
      </c>
      <c r="Z9" s="144" t="str">
        <f t="shared" ref="Z9:Z25" si="3">IFERROR((IF((E9/$N$6)=0,"-",IF(E9&gt;=$N$6,"Yes","No"))),"-")</f>
        <v>-</v>
      </c>
      <c r="AA9" s="144" t="str">
        <f t="shared" ref="AA9:AF24" si="4">IFERROR((IF((F9/$N$6)=0,"-",IF(F9&gt;=$N$6,"Yes","No"))),"-")</f>
        <v>-</v>
      </c>
      <c r="AB9" s="144" t="str">
        <f t="shared" si="4"/>
        <v>-</v>
      </c>
      <c r="AC9" s="144" t="str">
        <f t="shared" si="4"/>
        <v>-</v>
      </c>
      <c r="AD9" s="144" t="str">
        <f t="shared" si="4"/>
        <v>-</v>
      </c>
      <c r="AE9" s="144" t="str">
        <f t="shared" si="4"/>
        <v>-</v>
      </c>
      <c r="AF9" s="144" t="str">
        <f t="shared" si="4"/>
        <v>-</v>
      </c>
    </row>
    <row r="10" spans="1:32" ht="16.5" customHeight="1" x14ac:dyDescent="0.25">
      <c r="A10" s="91">
        <v>2</v>
      </c>
      <c r="B10" s="114" t="str">
        <f t="shared" si="0"/>
        <v xml:space="preserve"> </v>
      </c>
      <c r="C10" s="220" t="str">
        <f>'Class Info.'!E11</f>
        <v>-</v>
      </c>
      <c r="D10" s="5" t="str">
        <f t="shared" ref="D10:K43" si="5">IFERROR(((Q10+$U$2)/$U$2),"-")</f>
        <v>-</v>
      </c>
      <c r="E10" s="4" t="str">
        <f t="shared" si="5"/>
        <v>-</v>
      </c>
      <c r="F10" s="5" t="str">
        <f t="shared" si="1"/>
        <v>-</v>
      </c>
      <c r="G10" s="4" t="str">
        <f t="shared" si="1"/>
        <v>-</v>
      </c>
      <c r="H10" s="5" t="str">
        <f t="shared" si="1"/>
        <v>-</v>
      </c>
      <c r="I10" s="4" t="str">
        <f t="shared" si="1"/>
        <v>-</v>
      </c>
      <c r="J10" s="5" t="str">
        <f t="shared" si="1"/>
        <v>-</v>
      </c>
      <c r="K10" s="4" t="str">
        <f t="shared" si="1"/>
        <v>-</v>
      </c>
      <c r="L10" s="147" t="str">
        <f>IFERROR((IF((MAX(D10:K10)/$M$6)=0,"-",MAX(D10:K10)/$M$6)),"-")</f>
        <v>-</v>
      </c>
      <c r="M10" s="76" t="str">
        <f t="shared" ref="M10:M43" si="6">IFERROR((IF((MAX(D10:K10)-D10)/D10=0,"-",MAX(D10:K10)-D10)/D10),"-")</f>
        <v>-</v>
      </c>
      <c r="N10" s="147" t="str">
        <f t="shared" ref="N10:N43" si="7">IFERROR(((IF((MAX(D10:K10)/N$6)=0,"-",IF(MAX(D10:K10)&gt;=N$6,"Yes","No")))),"-")</f>
        <v>-</v>
      </c>
      <c r="O10" s="16">
        <v>2</v>
      </c>
      <c r="P10" s="220" t="str">
        <f>CONCATENATE('Class Info.'!B11," ",'Class Info.'!C11)</f>
        <v xml:space="preserve"> </v>
      </c>
      <c r="Q10" s="83" t="s">
        <v>10</v>
      </c>
      <c r="R10" s="82" t="s">
        <v>10</v>
      </c>
      <c r="S10" s="83" t="s">
        <v>10</v>
      </c>
      <c r="T10" s="82" t="s">
        <v>10</v>
      </c>
      <c r="U10" s="83" t="s">
        <v>10</v>
      </c>
      <c r="V10" s="82" t="s">
        <v>10</v>
      </c>
      <c r="W10" s="83" t="s">
        <v>10</v>
      </c>
      <c r="X10" s="82" t="s">
        <v>10</v>
      </c>
      <c r="Y10" s="144" t="str">
        <f t="shared" si="2"/>
        <v>-</v>
      </c>
      <c r="Z10" s="144" t="str">
        <f t="shared" si="3"/>
        <v>-</v>
      </c>
      <c r="AA10" s="144" t="str">
        <f t="shared" si="4"/>
        <v>-</v>
      </c>
      <c r="AB10" s="144" t="str">
        <f t="shared" si="4"/>
        <v>-</v>
      </c>
      <c r="AC10" s="144" t="str">
        <f t="shared" si="4"/>
        <v>-</v>
      </c>
      <c r="AD10" s="144" t="str">
        <f t="shared" si="4"/>
        <v>-</v>
      </c>
      <c r="AE10" s="144" t="str">
        <f t="shared" si="4"/>
        <v>-</v>
      </c>
      <c r="AF10" s="144" t="str">
        <f t="shared" si="4"/>
        <v>-</v>
      </c>
    </row>
    <row r="11" spans="1:32" ht="16.5" customHeight="1" x14ac:dyDescent="0.25">
      <c r="A11" s="91">
        <v>3</v>
      </c>
      <c r="B11" s="104" t="str">
        <f t="shared" si="0"/>
        <v xml:space="preserve"> </v>
      </c>
      <c r="C11" s="220" t="str">
        <f>'Class Info.'!E12</f>
        <v>-</v>
      </c>
      <c r="D11" s="5" t="str">
        <f t="shared" si="5"/>
        <v>-</v>
      </c>
      <c r="E11" s="4" t="str">
        <f t="shared" si="5"/>
        <v>-</v>
      </c>
      <c r="F11" s="5" t="str">
        <f t="shared" si="1"/>
        <v>-</v>
      </c>
      <c r="G11" s="4" t="str">
        <f t="shared" si="1"/>
        <v>-</v>
      </c>
      <c r="H11" s="5" t="str">
        <f t="shared" si="1"/>
        <v>-</v>
      </c>
      <c r="I11" s="4" t="str">
        <f t="shared" si="1"/>
        <v>-</v>
      </c>
      <c r="J11" s="5" t="str">
        <f t="shared" si="1"/>
        <v>-</v>
      </c>
      <c r="K11" s="4" t="str">
        <f t="shared" si="1"/>
        <v>-</v>
      </c>
      <c r="L11" s="147" t="str">
        <f t="shared" ref="L11:L43" si="8">IFERROR((IF((MAX(D11:K11)/$M$6)=0,"-",MAX(D11:K11)/$M$6)),"-")</f>
        <v>-</v>
      </c>
      <c r="M11" s="76" t="str">
        <f t="shared" si="6"/>
        <v>-</v>
      </c>
      <c r="N11" s="147" t="str">
        <f t="shared" si="7"/>
        <v>-</v>
      </c>
      <c r="O11" s="16">
        <v>3</v>
      </c>
      <c r="P11" s="220" t="str">
        <f>CONCATENATE('Class Info.'!B12," ",'Class Info.'!C12)</f>
        <v xml:space="preserve"> </v>
      </c>
      <c r="Q11" s="83" t="s">
        <v>10</v>
      </c>
      <c r="R11" s="82" t="s">
        <v>10</v>
      </c>
      <c r="S11" s="83" t="s">
        <v>10</v>
      </c>
      <c r="T11" s="82" t="s">
        <v>10</v>
      </c>
      <c r="U11" s="83" t="s">
        <v>10</v>
      </c>
      <c r="V11" s="82" t="s">
        <v>10</v>
      </c>
      <c r="W11" s="83" t="s">
        <v>10</v>
      </c>
      <c r="X11" s="82" t="s">
        <v>10</v>
      </c>
      <c r="Y11" s="144" t="str">
        <f t="shared" si="2"/>
        <v>-</v>
      </c>
      <c r="Z11" s="144" t="str">
        <f t="shared" si="3"/>
        <v>-</v>
      </c>
      <c r="AA11" s="144" t="str">
        <f t="shared" si="4"/>
        <v>-</v>
      </c>
      <c r="AB11" s="144" t="str">
        <f t="shared" si="4"/>
        <v>-</v>
      </c>
      <c r="AC11" s="144" t="str">
        <f t="shared" si="4"/>
        <v>-</v>
      </c>
      <c r="AD11" s="144" t="str">
        <f t="shared" si="4"/>
        <v>-</v>
      </c>
      <c r="AE11" s="144" t="str">
        <f t="shared" si="4"/>
        <v>-</v>
      </c>
      <c r="AF11" s="144" t="str">
        <f t="shared" si="4"/>
        <v>-</v>
      </c>
    </row>
    <row r="12" spans="1:32" ht="16.5" customHeight="1" x14ac:dyDescent="0.25">
      <c r="A12" s="91">
        <v>4</v>
      </c>
      <c r="B12" s="114" t="str">
        <f t="shared" si="0"/>
        <v xml:space="preserve"> </v>
      </c>
      <c r="C12" s="220" t="str">
        <f>'Class Info.'!E13</f>
        <v>-</v>
      </c>
      <c r="D12" s="5" t="str">
        <f t="shared" si="5"/>
        <v>-</v>
      </c>
      <c r="E12" s="4" t="str">
        <f t="shared" si="5"/>
        <v>-</v>
      </c>
      <c r="F12" s="5" t="str">
        <f t="shared" si="1"/>
        <v>-</v>
      </c>
      <c r="G12" s="4" t="str">
        <f t="shared" si="1"/>
        <v>-</v>
      </c>
      <c r="H12" s="5" t="str">
        <f t="shared" si="1"/>
        <v>-</v>
      </c>
      <c r="I12" s="4" t="str">
        <f t="shared" si="1"/>
        <v>-</v>
      </c>
      <c r="J12" s="5" t="str">
        <f t="shared" si="1"/>
        <v>-</v>
      </c>
      <c r="K12" s="4" t="str">
        <f t="shared" si="1"/>
        <v>-</v>
      </c>
      <c r="L12" s="147" t="str">
        <f t="shared" si="8"/>
        <v>-</v>
      </c>
      <c r="M12" s="76" t="str">
        <f t="shared" si="6"/>
        <v>-</v>
      </c>
      <c r="N12" s="147" t="str">
        <f t="shared" si="7"/>
        <v>-</v>
      </c>
      <c r="O12" s="16">
        <v>4</v>
      </c>
      <c r="P12" s="220" t="str">
        <f>CONCATENATE('Class Info.'!B13," ",'Class Info.'!C13)</f>
        <v xml:space="preserve"> </v>
      </c>
      <c r="Q12" s="83" t="s">
        <v>10</v>
      </c>
      <c r="R12" s="82" t="s">
        <v>10</v>
      </c>
      <c r="S12" s="83" t="s">
        <v>10</v>
      </c>
      <c r="T12" s="82" t="s">
        <v>10</v>
      </c>
      <c r="U12" s="83" t="s">
        <v>10</v>
      </c>
      <c r="V12" s="82" t="s">
        <v>10</v>
      </c>
      <c r="W12" s="83" t="s">
        <v>10</v>
      </c>
      <c r="X12" s="82" t="s">
        <v>10</v>
      </c>
      <c r="Y12" s="144" t="str">
        <f t="shared" si="2"/>
        <v>-</v>
      </c>
      <c r="Z12" s="144" t="str">
        <f t="shared" si="3"/>
        <v>-</v>
      </c>
      <c r="AA12" s="144" t="str">
        <f t="shared" si="4"/>
        <v>-</v>
      </c>
      <c r="AB12" s="144" t="str">
        <f t="shared" si="4"/>
        <v>-</v>
      </c>
      <c r="AC12" s="144" t="str">
        <f t="shared" si="4"/>
        <v>-</v>
      </c>
      <c r="AD12" s="144" t="str">
        <f t="shared" si="4"/>
        <v>-</v>
      </c>
      <c r="AE12" s="144" t="str">
        <f t="shared" si="4"/>
        <v>-</v>
      </c>
      <c r="AF12" s="144" t="str">
        <f t="shared" si="4"/>
        <v>-</v>
      </c>
    </row>
    <row r="13" spans="1:32" ht="16.5" customHeight="1" x14ac:dyDescent="0.25">
      <c r="A13" s="91">
        <v>5</v>
      </c>
      <c r="B13" s="104" t="str">
        <f t="shared" si="0"/>
        <v xml:space="preserve"> </v>
      </c>
      <c r="C13" s="220" t="str">
        <f>'Class Info.'!E14</f>
        <v>-</v>
      </c>
      <c r="D13" s="5" t="str">
        <f t="shared" si="5"/>
        <v>-</v>
      </c>
      <c r="E13" s="4" t="str">
        <f t="shared" si="5"/>
        <v>-</v>
      </c>
      <c r="F13" s="5" t="str">
        <f t="shared" si="1"/>
        <v>-</v>
      </c>
      <c r="G13" s="4" t="str">
        <f t="shared" si="1"/>
        <v>-</v>
      </c>
      <c r="H13" s="5" t="str">
        <f t="shared" si="1"/>
        <v>-</v>
      </c>
      <c r="I13" s="4" t="str">
        <f t="shared" si="1"/>
        <v>-</v>
      </c>
      <c r="J13" s="5" t="str">
        <f t="shared" si="1"/>
        <v>-</v>
      </c>
      <c r="K13" s="4" t="str">
        <f t="shared" si="1"/>
        <v>-</v>
      </c>
      <c r="L13" s="147" t="str">
        <f t="shared" si="8"/>
        <v>-</v>
      </c>
      <c r="M13" s="76" t="str">
        <f t="shared" si="6"/>
        <v>-</v>
      </c>
      <c r="N13" s="147" t="str">
        <f t="shared" si="7"/>
        <v>-</v>
      </c>
      <c r="O13" s="16">
        <v>5</v>
      </c>
      <c r="P13" s="220" t="str">
        <f>CONCATENATE('Class Info.'!B14," ",'Class Info.'!C14)</f>
        <v xml:space="preserve"> </v>
      </c>
      <c r="Q13" s="83" t="s">
        <v>10</v>
      </c>
      <c r="R13" s="82" t="s">
        <v>10</v>
      </c>
      <c r="S13" s="83" t="s">
        <v>10</v>
      </c>
      <c r="T13" s="82" t="s">
        <v>10</v>
      </c>
      <c r="U13" s="83" t="s">
        <v>10</v>
      </c>
      <c r="V13" s="82" t="s">
        <v>10</v>
      </c>
      <c r="W13" s="83" t="s">
        <v>10</v>
      </c>
      <c r="X13" s="82" t="s">
        <v>10</v>
      </c>
      <c r="Y13" s="144" t="str">
        <f t="shared" si="2"/>
        <v>-</v>
      </c>
      <c r="Z13" s="144" t="str">
        <f t="shared" si="3"/>
        <v>-</v>
      </c>
      <c r="AA13" s="144" t="str">
        <f t="shared" si="4"/>
        <v>-</v>
      </c>
      <c r="AB13" s="144" t="str">
        <f t="shared" si="4"/>
        <v>-</v>
      </c>
      <c r="AC13" s="144" t="str">
        <f t="shared" si="4"/>
        <v>-</v>
      </c>
      <c r="AD13" s="144" t="str">
        <f t="shared" si="4"/>
        <v>-</v>
      </c>
      <c r="AE13" s="144" t="str">
        <f t="shared" si="4"/>
        <v>-</v>
      </c>
      <c r="AF13" s="144" t="str">
        <f t="shared" si="4"/>
        <v>-</v>
      </c>
    </row>
    <row r="14" spans="1:32" ht="16.5" customHeight="1" x14ac:dyDescent="0.25">
      <c r="A14" s="91">
        <v>6</v>
      </c>
      <c r="B14" s="114" t="str">
        <f t="shared" si="0"/>
        <v xml:space="preserve"> </v>
      </c>
      <c r="C14" s="220" t="str">
        <f>'Class Info.'!E15</f>
        <v>-</v>
      </c>
      <c r="D14" s="5" t="str">
        <f t="shared" si="5"/>
        <v>-</v>
      </c>
      <c r="E14" s="4" t="str">
        <f t="shared" si="5"/>
        <v>-</v>
      </c>
      <c r="F14" s="5" t="str">
        <f t="shared" si="1"/>
        <v>-</v>
      </c>
      <c r="G14" s="4" t="str">
        <f t="shared" si="1"/>
        <v>-</v>
      </c>
      <c r="H14" s="5" t="str">
        <f t="shared" si="1"/>
        <v>-</v>
      </c>
      <c r="I14" s="4" t="str">
        <f t="shared" si="1"/>
        <v>-</v>
      </c>
      <c r="J14" s="5" t="str">
        <f t="shared" si="1"/>
        <v>-</v>
      </c>
      <c r="K14" s="4" t="str">
        <f t="shared" si="1"/>
        <v>-</v>
      </c>
      <c r="L14" s="147" t="str">
        <f t="shared" si="8"/>
        <v>-</v>
      </c>
      <c r="M14" s="76" t="str">
        <f t="shared" si="6"/>
        <v>-</v>
      </c>
      <c r="N14" s="147" t="str">
        <f t="shared" si="7"/>
        <v>-</v>
      </c>
      <c r="O14" s="16">
        <v>6</v>
      </c>
      <c r="P14" s="220" t="str">
        <f>CONCATENATE('Class Info.'!B15," ",'Class Info.'!C15)</f>
        <v xml:space="preserve"> </v>
      </c>
      <c r="Q14" s="83" t="s">
        <v>10</v>
      </c>
      <c r="R14" s="82" t="s">
        <v>10</v>
      </c>
      <c r="S14" s="83" t="s">
        <v>10</v>
      </c>
      <c r="T14" s="82" t="s">
        <v>10</v>
      </c>
      <c r="U14" s="83" t="s">
        <v>10</v>
      </c>
      <c r="V14" s="82" t="s">
        <v>10</v>
      </c>
      <c r="W14" s="83" t="s">
        <v>10</v>
      </c>
      <c r="X14" s="82" t="s">
        <v>10</v>
      </c>
      <c r="Y14" s="144" t="str">
        <f t="shared" si="2"/>
        <v>-</v>
      </c>
      <c r="Z14" s="144" t="str">
        <f t="shared" si="3"/>
        <v>-</v>
      </c>
      <c r="AA14" s="144" t="str">
        <f t="shared" si="4"/>
        <v>-</v>
      </c>
      <c r="AB14" s="144" t="str">
        <f t="shared" si="4"/>
        <v>-</v>
      </c>
      <c r="AC14" s="144" t="str">
        <f t="shared" si="4"/>
        <v>-</v>
      </c>
      <c r="AD14" s="144" t="str">
        <f t="shared" si="4"/>
        <v>-</v>
      </c>
      <c r="AE14" s="144" t="str">
        <f t="shared" si="4"/>
        <v>-</v>
      </c>
      <c r="AF14" s="144" t="str">
        <f t="shared" si="4"/>
        <v>-</v>
      </c>
    </row>
    <row r="15" spans="1:32" ht="16.5" customHeight="1" x14ac:dyDescent="0.25">
      <c r="A15" s="91">
        <v>7</v>
      </c>
      <c r="B15" s="104" t="str">
        <f t="shared" si="0"/>
        <v xml:space="preserve"> </v>
      </c>
      <c r="C15" s="220" t="str">
        <f>'Class Info.'!E16</f>
        <v>-</v>
      </c>
      <c r="D15" s="5" t="str">
        <f t="shared" si="5"/>
        <v>-</v>
      </c>
      <c r="E15" s="4" t="str">
        <f t="shared" si="5"/>
        <v>-</v>
      </c>
      <c r="F15" s="5" t="str">
        <f t="shared" si="1"/>
        <v>-</v>
      </c>
      <c r="G15" s="4" t="str">
        <f t="shared" si="1"/>
        <v>-</v>
      </c>
      <c r="H15" s="5" t="str">
        <f t="shared" si="1"/>
        <v>-</v>
      </c>
      <c r="I15" s="4" t="str">
        <f t="shared" si="1"/>
        <v>-</v>
      </c>
      <c r="J15" s="5" t="str">
        <f t="shared" si="1"/>
        <v>-</v>
      </c>
      <c r="K15" s="4" t="str">
        <f t="shared" si="1"/>
        <v>-</v>
      </c>
      <c r="L15" s="147" t="str">
        <f t="shared" si="8"/>
        <v>-</v>
      </c>
      <c r="M15" s="76" t="str">
        <f t="shared" si="6"/>
        <v>-</v>
      </c>
      <c r="N15" s="147" t="str">
        <f t="shared" si="7"/>
        <v>-</v>
      </c>
      <c r="O15" s="16">
        <v>7</v>
      </c>
      <c r="P15" s="220" t="str">
        <f>CONCATENATE('Class Info.'!B16," ",'Class Info.'!C16)</f>
        <v xml:space="preserve"> </v>
      </c>
      <c r="Q15" s="83" t="s">
        <v>10</v>
      </c>
      <c r="R15" s="82" t="s">
        <v>10</v>
      </c>
      <c r="S15" s="83" t="s">
        <v>10</v>
      </c>
      <c r="T15" s="82" t="s">
        <v>10</v>
      </c>
      <c r="U15" s="83" t="s">
        <v>10</v>
      </c>
      <c r="V15" s="82" t="s">
        <v>10</v>
      </c>
      <c r="W15" s="83" t="s">
        <v>10</v>
      </c>
      <c r="X15" s="82" t="s">
        <v>10</v>
      </c>
      <c r="Y15" s="144" t="str">
        <f t="shared" si="2"/>
        <v>-</v>
      </c>
      <c r="Z15" s="144" t="str">
        <f t="shared" si="3"/>
        <v>-</v>
      </c>
      <c r="AA15" s="144" t="str">
        <f t="shared" si="4"/>
        <v>-</v>
      </c>
      <c r="AB15" s="144" t="str">
        <f t="shared" si="4"/>
        <v>-</v>
      </c>
      <c r="AC15" s="144" t="str">
        <f t="shared" si="4"/>
        <v>-</v>
      </c>
      <c r="AD15" s="144" t="str">
        <f t="shared" si="4"/>
        <v>-</v>
      </c>
      <c r="AE15" s="144" t="str">
        <f t="shared" si="4"/>
        <v>-</v>
      </c>
      <c r="AF15" s="144" t="str">
        <f t="shared" si="4"/>
        <v>-</v>
      </c>
    </row>
    <row r="16" spans="1:32" ht="16.5" customHeight="1" x14ac:dyDescent="0.25">
      <c r="A16" s="91">
        <v>8</v>
      </c>
      <c r="B16" s="114" t="str">
        <f t="shared" si="0"/>
        <v xml:space="preserve"> </v>
      </c>
      <c r="C16" s="220" t="str">
        <f>'Class Info.'!E17</f>
        <v>-</v>
      </c>
      <c r="D16" s="5" t="str">
        <f t="shared" si="5"/>
        <v>-</v>
      </c>
      <c r="E16" s="4" t="str">
        <f t="shared" si="5"/>
        <v>-</v>
      </c>
      <c r="F16" s="5" t="str">
        <f t="shared" si="1"/>
        <v>-</v>
      </c>
      <c r="G16" s="4" t="str">
        <f t="shared" si="1"/>
        <v>-</v>
      </c>
      <c r="H16" s="5" t="str">
        <f t="shared" si="1"/>
        <v>-</v>
      </c>
      <c r="I16" s="4" t="str">
        <f t="shared" si="1"/>
        <v>-</v>
      </c>
      <c r="J16" s="5" t="str">
        <f t="shared" si="1"/>
        <v>-</v>
      </c>
      <c r="K16" s="4" t="str">
        <f t="shared" si="1"/>
        <v>-</v>
      </c>
      <c r="L16" s="147" t="str">
        <f t="shared" si="8"/>
        <v>-</v>
      </c>
      <c r="M16" s="76" t="str">
        <f t="shared" si="6"/>
        <v>-</v>
      </c>
      <c r="N16" s="147" t="str">
        <f t="shared" si="7"/>
        <v>-</v>
      </c>
      <c r="O16" s="16">
        <v>8</v>
      </c>
      <c r="P16" s="220" t="str">
        <f>CONCATENATE('Class Info.'!B17," ",'Class Info.'!C17)</f>
        <v xml:space="preserve"> </v>
      </c>
      <c r="Q16" s="83" t="s">
        <v>10</v>
      </c>
      <c r="R16" s="82" t="s">
        <v>10</v>
      </c>
      <c r="S16" s="83" t="s">
        <v>10</v>
      </c>
      <c r="T16" s="82" t="s">
        <v>10</v>
      </c>
      <c r="U16" s="83" t="s">
        <v>10</v>
      </c>
      <c r="V16" s="82" t="s">
        <v>10</v>
      </c>
      <c r="W16" s="83" t="s">
        <v>10</v>
      </c>
      <c r="X16" s="82" t="s">
        <v>10</v>
      </c>
      <c r="Y16" s="144" t="str">
        <f t="shared" si="2"/>
        <v>-</v>
      </c>
      <c r="Z16" s="144" t="str">
        <f t="shared" si="3"/>
        <v>-</v>
      </c>
      <c r="AA16" s="144" t="str">
        <f t="shared" si="4"/>
        <v>-</v>
      </c>
      <c r="AB16" s="144" t="str">
        <f t="shared" si="4"/>
        <v>-</v>
      </c>
      <c r="AC16" s="144" t="str">
        <f t="shared" si="4"/>
        <v>-</v>
      </c>
      <c r="AD16" s="144" t="str">
        <f t="shared" si="4"/>
        <v>-</v>
      </c>
      <c r="AE16" s="144" t="str">
        <f t="shared" si="4"/>
        <v>-</v>
      </c>
      <c r="AF16" s="144" t="str">
        <f t="shared" si="4"/>
        <v>-</v>
      </c>
    </row>
    <row r="17" spans="1:32" ht="16.5" customHeight="1" x14ac:dyDescent="0.25">
      <c r="A17" s="91">
        <v>9</v>
      </c>
      <c r="B17" s="104" t="str">
        <f t="shared" si="0"/>
        <v xml:space="preserve"> </v>
      </c>
      <c r="C17" s="220" t="str">
        <f>'Class Info.'!E18</f>
        <v>-</v>
      </c>
      <c r="D17" s="5" t="str">
        <f t="shared" si="5"/>
        <v>-</v>
      </c>
      <c r="E17" s="4" t="str">
        <f t="shared" si="5"/>
        <v>-</v>
      </c>
      <c r="F17" s="5" t="str">
        <f t="shared" si="1"/>
        <v>-</v>
      </c>
      <c r="G17" s="4" t="str">
        <f t="shared" si="1"/>
        <v>-</v>
      </c>
      <c r="H17" s="5" t="str">
        <f t="shared" si="1"/>
        <v>-</v>
      </c>
      <c r="I17" s="4" t="str">
        <f t="shared" si="1"/>
        <v>-</v>
      </c>
      <c r="J17" s="5" t="str">
        <f t="shared" si="1"/>
        <v>-</v>
      </c>
      <c r="K17" s="4" t="str">
        <f t="shared" si="1"/>
        <v>-</v>
      </c>
      <c r="L17" s="147" t="str">
        <f t="shared" si="8"/>
        <v>-</v>
      </c>
      <c r="M17" s="76" t="str">
        <f t="shared" si="6"/>
        <v>-</v>
      </c>
      <c r="N17" s="147" t="str">
        <f t="shared" si="7"/>
        <v>-</v>
      </c>
      <c r="O17" s="16">
        <v>9</v>
      </c>
      <c r="P17" s="220" t="str">
        <f>CONCATENATE('Class Info.'!B18," ",'Class Info.'!C18)</f>
        <v xml:space="preserve"> </v>
      </c>
      <c r="Q17" s="83" t="s">
        <v>10</v>
      </c>
      <c r="R17" s="82" t="s">
        <v>10</v>
      </c>
      <c r="S17" s="83" t="s">
        <v>10</v>
      </c>
      <c r="T17" s="82" t="s">
        <v>10</v>
      </c>
      <c r="U17" s="83" t="s">
        <v>10</v>
      </c>
      <c r="V17" s="82" t="s">
        <v>10</v>
      </c>
      <c r="W17" s="83" t="s">
        <v>10</v>
      </c>
      <c r="X17" s="82" t="s">
        <v>10</v>
      </c>
      <c r="Y17" s="144" t="str">
        <f t="shared" si="2"/>
        <v>-</v>
      </c>
      <c r="Z17" s="144" t="str">
        <f t="shared" si="3"/>
        <v>-</v>
      </c>
      <c r="AA17" s="144" t="str">
        <f t="shared" si="4"/>
        <v>-</v>
      </c>
      <c r="AB17" s="144" t="str">
        <f t="shared" si="4"/>
        <v>-</v>
      </c>
      <c r="AC17" s="144" t="str">
        <f t="shared" si="4"/>
        <v>-</v>
      </c>
      <c r="AD17" s="144" t="str">
        <f t="shared" si="4"/>
        <v>-</v>
      </c>
      <c r="AE17" s="144" t="str">
        <f t="shared" si="4"/>
        <v>-</v>
      </c>
      <c r="AF17" s="144" t="str">
        <f t="shared" si="4"/>
        <v>-</v>
      </c>
    </row>
    <row r="18" spans="1:32" ht="16.5" customHeight="1" x14ac:dyDescent="0.25">
      <c r="A18" s="91">
        <v>10</v>
      </c>
      <c r="B18" s="114" t="str">
        <f t="shared" si="0"/>
        <v xml:space="preserve"> </v>
      </c>
      <c r="C18" s="220" t="str">
        <f>'Class Info.'!E19</f>
        <v>-</v>
      </c>
      <c r="D18" s="5" t="str">
        <f t="shared" si="5"/>
        <v>-</v>
      </c>
      <c r="E18" s="4" t="str">
        <f t="shared" si="5"/>
        <v>-</v>
      </c>
      <c r="F18" s="5" t="str">
        <f t="shared" si="1"/>
        <v>-</v>
      </c>
      <c r="G18" s="4" t="str">
        <f t="shared" si="1"/>
        <v>-</v>
      </c>
      <c r="H18" s="5" t="str">
        <f t="shared" si="1"/>
        <v>-</v>
      </c>
      <c r="I18" s="4" t="str">
        <f t="shared" si="1"/>
        <v>-</v>
      </c>
      <c r="J18" s="5" t="str">
        <f t="shared" si="1"/>
        <v>-</v>
      </c>
      <c r="K18" s="4" t="str">
        <f t="shared" si="1"/>
        <v>-</v>
      </c>
      <c r="L18" s="147" t="str">
        <f t="shared" si="8"/>
        <v>-</v>
      </c>
      <c r="M18" s="76" t="str">
        <f t="shared" si="6"/>
        <v>-</v>
      </c>
      <c r="N18" s="147" t="str">
        <f t="shared" si="7"/>
        <v>-</v>
      </c>
      <c r="O18" s="16">
        <v>10</v>
      </c>
      <c r="P18" s="220" t="str">
        <f>CONCATENATE('Class Info.'!B19," ",'Class Info.'!C19)</f>
        <v xml:space="preserve"> </v>
      </c>
      <c r="Q18" s="83" t="s">
        <v>10</v>
      </c>
      <c r="R18" s="82" t="s">
        <v>10</v>
      </c>
      <c r="S18" s="83" t="s">
        <v>10</v>
      </c>
      <c r="T18" s="82" t="s">
        <v>10</v>
      </c>
      <c r="U18" s="83" t="s">
        <v>10</v>
      </c>
      <c r="V18" s="82" t="s">
        <v>10</v>
      </c>
      <c r="W18" s="83" t="s">
        <v>10</v>
      </c>
      <c r="X18" s="82" t="s">
        <v>10</v>
      </c>
      <c r="Y18" s="144" t="str">
        <f t="shared" si="2"/>
        <v>-</v>
      </c>
      <c r="Z18" s="144" t="str">
        <f t="shared" si="3"/>
        <v>-</v>
      </c>
      <c r="AA18" s="144" t="str">
        <f t="shared" si="4"/>
        <v>-</v>
      </c>
      <c r="AB18" s="144" t="str">
        <f t="shared" si="4"/>
        <v>-</v>
      </c>
      <c r="AC18" s="144" t="str">
        <f t="shared" si="4"/>
        <v>-</v>
      </c>
      <c r="AD18" s="144" t="str">
        <f t="shared" si="4"/>
        <v>-</v>
      </c>
      <c r="AE18" s="144" t="str">
        <f t="shared" si="4"/>
        <v>-</v>
      </c>
      <c r="AF18" s="144" t="str">
        <f t="shared" si="4"/>
        <v>-</v>
      </c>
    </row>
    <row r="19" spans="1:32" ht="16.5" customHeight="1" x14ac:dyDescent="0.25">
      <c r="A19" s="91">
        <v>11</v>
      </c>
      <c r="B19" s="104" t="str">
        <f t="shared" si="0"/>
        <v xml:space="preserve"> </v>
      </c>
      <c r="C19" s="220" t="str">
        <f>'Class Info.'!E20</f>
        <v>-</v>
      </c>
      <c r="D19" s="5" t="str">
        <f t="shared" si="5"/>
        <v>-</v>
      </c>
      <c r="E19" s="4" t="str">
        <f t="shared" si="5"/>
        <v>-</v>
      </c>
      <c r="F19" s="5" t="str">
        <f t="shared" si="1"/>
        <v>-</v>
      </c>
      <c r="G19" s="4" t="str">
        <f t="shared" si="1"/>
        <v>-</v>
      </c>
      <c r="H19" s="5" t="str">
        <f t="shared" si="1"/>
        <v>-</v>
      </c>
      <c r="I19" s="4" t="str">
        <f t="shared" si="1"/>
        <v>-</v>
      </c>
      <c r="J19" s="5" t="str">
        <f t="shared" si="1"/>
        <v>-</v>
      </c>
      <c r="K19" s="4" t="str">
        <f t="shared" si="1"/>
        <v>-</v>
      </c>
      <c r="L19" s="147" t="str">
        <f t="shared" si="8"/>
        <v>-</v>
      </c>
      <c r="M19" s="76" t="str">
        <f t="shared" si="6"/>
        <v>-</v>
      </c>
      <c r="N19" s="147" t="str">
        <f t="shared" si="7"/>
        <v>-</v>
      </c>
      <c r="O19" s="16">
        <v>11</v>
      </c>
      <c r="P19" s="220" t="str">
        <f>CONCATENATE('Class Info.'!B20," ",'Class Info.'!C20)</f>
        <v xml:space="preserve"> </v>
      </c>
      <c r="Q19" s="83" t="s">
        <v>10</v>
      </c>
      <c r="R19" s="82" t="s">
        <v>10</v>
      </c>
      <c r="S19" s="83" t="s">
        <v>10</v>
      </c>
      <c r="T19" s="82" t="s">
        <v>10</v>
      </c>
      <c r="U19" s="83" t="s">
        <v>10</v>
      </c>
      <c r="V19" s="82" t="s">
        <v>10</v>
      </c>
      <c r="W19" s="83" t="s">
        <v>10</v>
      </c>
      <c r="X19" s="82" t="s">
        <v>10</v>
      </c>
      <c r="Y19" s="144" t="str">
        <f t="shared" si="2"/>
        <v>-</v>
      </c>
      <c r="Z19" s="144" t="str">
        <f t="shared" si="3"/>
        <v>-</v>
      </c>
      <c r="AA19" s="144" t="str">
        <f t="shared" si="4"/>
        <v>-</v>
      </c>
      <c r="AB19" s="144" t="str">
        <f t="shared" si="4"/>
        <v>-</v>
      </c>
      <c r="AC19" s="144" t="str">
        <f t="shared" si="4"/>
        <v>-</v>
      </c>
      <c r="AD19" s="144" t="str">
        <f t="shared" si="4"/>
        <v>-</v>
      </c>
      <c r="AE19" s="144" t="str">
        <f t="shared" si="4"/>
        <v>-</v>
      </c>
      <c r="AF19" s="144" t="str">
        <f t="shared" si="4"/>
        <v>-</v>
      </c>
    </row>
    <row r="20" spans="1:32" ht="16.5" customHeight="1" x14ac:dyDescent="0.25">
      <c r="A20" s="91">
        <v>12</v>
      </c>
      <c r="B20" s="114" t="str">
        <f t="shared" si="0"/>
        <v xml:space="preserve"> </v>
      </c>
      <c r="C20" s="220" t="str">
        <f>'Class Info.'!E21</f>
        <v>-</v>
      </c>
      <c r="D20" s="5" t="str">
        <f t="shared" si="5"/>
        <v>-</v>
      </c>
      <c r="E20" s="4" t="str">
        <f t="shared" si="5"/>
        <v>-</v>
      </c>
      <c r="F20" s="5" t="str">
        <f t="shared" si="1"/>
        <v>-</v>
      </c>
      <c r="G20" s="4" t="str">
        <f t="shared" si="1"/>
        <v>-</v>
      </c>
      <c r="H20" s="5" t="str">
        <f t="shared" si="1"/>
        <v>-</v>
      </c>
      <c r="I20" s="4" t="str">
        <f t="shared" si="1"/>
        <v>-</v>
      </c>
      <c r="J20" s="5" t="str">
        <f t="shared" si="1"/>
        <v>-</v>
      </c>
      <c r="K20" s="4" t="str">
        <f t="shared" si="1"/>
        <v>-</v>
      </c>
      <c r="L20" s="147" t="str">
        <f t="shared" si="8"/>
        <v>-</v>
      </c>
      <c r="M20" s="76" t="str">
        <f t="shared" si="6"/>
        <v>-</v>
      </c>
      <c r="N20" s="147" t="str">
        <f t="shared" si="7"/>
        <v>-</v>
      </c>
      <c r="O20" s="16">
        <v>12</v>
      </c>
      <c r="P20" s="220" t="str">
        <f>CONCATENATE('Class Info.'!B21," ",'Class Info.'!C21)</f>
        <v xml:space="preserve"> </v>
      </c>
      <c r="Q20" s="83" t="s">
        <v>10</v>
      </c>
      <c r="R20" s="82" t="s">
        <v>10</v>
      </c>
      <c r="S20" s="83" t="s">
        <v>10</v>
      </c>
      <c r="T20" s="82" t="s">
        <v>10</v>
      </c>
      <c r="U20" s="83" t="s">
        <v>10</v>
      </c>
      <c r="V20" s="82" t="s">
        <v>10</v>
      </c>
      <c r="W20" s="83" t="s">
        <v>10</v>
      </c>
      <c r="X20" s="82" t="s">
        <v>10</v>
      </c>
      <c r="Y20" s="144" t="str">
        <f t="shared" si="2"/>
        <v>-</v>
      </c>
      <c r="Z20" s="144" t="str">
        <f t="shared" si="3"/>
        <v>-</v>
      </c>
      <c r="AA20" s="144" t="str">
        <f t="shared" si="4"/>
        <v>-</v>
      </c>
      <c r="AB20" s="144" t="str">
        <f t="shared" si="4"/>
        <v>-</v>
      </c>
      <c r="AC20" s="144" t="str">
        <f t="shared" si="4"/>
        <v>-</v>
      </c>
      <c r="AD20" s="144" t="str">
        <f t="shared" si="4"/>
        <v>-</v>
      </c>
      <c r="AE20" s="144" t="str">
        <f t="shared" si="4"/>
        <v>-</v>
      </c>
      <c r="AF20" s="144" t="str">
        <f t="shared" si="4"/>
        <v>-</v>
      </c>
    </row>
    <row r="21" spans="1:32" ht="16.5" customHeight="1" x14ac:dyDescent="0.25">
      <c r="A21" s="91">
        <v>13</v>
      </c>
      <c r="B21" s="104" t="str">
        <f t="shared" si="0"/>
        <v xml:space="preserve"> </v>
      </c>
      <c r="C21" s="220" t="str">
        <f>'Class Info.'!E22</f>
        <v>-</v>
      </c>
      <c r="D21" s="5" t="str">
        <f t="shared" si="5"/>
        <v>-</v>
      </c>
      <c r="E21" s="4" t="str">
        <f t="shared" si="5"/>
        <v>-</v>
      </c>
      <c r="F21" s="5" t="str">
        <f t="shared" si="1"/>
        <v>-</v>
      </c>
      <c r="G21" s="4" t="str">
        <f t="shared" si="1"/>
        <v>-</v>
      </c>
      <c r="H21" s="5" t="str">
        <f t="shared" si="1"/>
        <v>-</v>
      </c>
      <c r="I21" s="4" t="str">
        <f t="shared" si="1"/>
        <v>-</v>
      </c>
      <c r="J21" s="5" t="str">
        <f t="shared" si="1"/>
        <v>-</v>
      </c>
      <c r="K21" s="4" t="str">
        <f t="shared" si="1"/>
        <v>-</v>
      </c>
      <c r="L21" s="147" t="str">
        <f t="shared" si="8"/>
        <v>-</v>
      </c>
      <c r="M21" s="76" t="str">
        <f t="shared" si="6"/>
        <v>-</v>
      </c>
      <c r="N21" s="147" t="str">
        <f t="shared" si="7"/>
        <v>-</v>
      </c>
      <c r="O21" s="16">
        <v>13</v>
      </c>
      <c r="P21" s="220" t="str">
        <f>CONCATENATE('Class Info.'!B22," ",'Class Info.'!C22)</f>
        <v xml:space="preserve"> </v>
      </c>
      <c r="Q21" s="83" t="s">
        <v>10</v>
      </c>
      <c r="R21" s="82" t="s">
        <v>10</v>
      </c>
      <c r="S21" s="83" t="s">
        <v>10</v>
      </c>
      <c r="T21" s="82" t="s">
        <v>10</v>
      </c>
      <c r="U21" s="83" t="s">
        <v>10</v>
      </c>
      <c r="V21" s="82" t="s">
        <v>10</v>
      </c>
      <c r="W21" s="83" t="s">
        <v>10</v>
      </c>
      <c r="X21" s="82" t="s">
        <v>10</v>
      </c>
      <c r="Y21" s="144" t="str">
        <f t="shared" si="2"/>
        <v>-</v>
      </c>
      <c r="Z21" s="144" t="str">
        <f t="shared" si="3"/>
        <v>-</v>
      </c>
      <c r="AA21" s="144" t="str">
        <f t="shared" si="4"/>
        <v>-</v>
      </c>
      <c r="AB21" s="144" t="str">
        <f t="shared" si="4"/>
        <v>-</v>
      </c>
      <c r="AC21" s="144" t="str">
        <f t="shared" si="4"/>
        <v>-</v>
      </c>
      <c r="AD21" s="144" t="str">
        <f t="shared" si="4"/>
        <v>-</v>
      </c>
      <c r="AE21" s="144" t="str">
        <f t="shared" si="4"/>
        <v>-</v>
      </c>
      <c r="AF21" s="144" t="str">
        <f t="shared" si="4"/>
        <v>-</v>
      </c>
    </row>
    <row r="22" spans="1:32" ht="16.5" customHeight="1" x14ac:dyDescent="0.25">
      <c r="A22" s="91">
        <v>14</v>
      </c>
      <c r="B22" s="114" t="str">
        <f t="shared" si="0"/>
        <v xml:space="preserve"> </v>
      </c>
      <c r="C22" s="220" t="str">
        <f>'Class Info.'!E23</f>
        <v>-</v>
      </c>
      <c r="D22" s="5" t="str">
        <f t="shared" si="5"/>
        <v>-</v>
      </c>
      <c r="E22" s="4" t="str">
        <f t="shared" si="5"/>
        <v>-</v>
      </c>
      <c r="F22" s="5" t="str">
        <f t="shared" si="1"/>
        <v>-</v>
      </c>
      <c r="G22" s="4" t="str">
        <f t="shared" si="1"/>
        <v>-</v>
      </c>
      <c r="H22" s="5" t="str">
        <f t="shared" si="1"/>
        <v>-</v>
      </c>
      <c r="I22" s="4" t="str">
        <f t="shared" si="1"/>
        <v>-</v>
      </c>
      <c r="J22" s="5" t="str">
        <f t="shared" si="1"/>
        <v>-</v>
      </c>
      <c r="K22" s="4" t="str">
        <f t="shared" si="1"/>
        <v>-</v>
      </c>
      <c r="L22" s="147" t="str">
        <f t="shared" si="8"/>
        <v>-</v>
      </c>
      <c r="M22" s="76" t="str">
        <f t="shared" si="6"/>
        <v>-</v>
      </c>
      <c r="N22" s="147" t="str">
        <f t="shared" si="7"/>
        <v>-</v>
      </c>
      <c r="O22" s="16">
        <v>14</v>
      </c>
      <c r="P22" s="220" t="str">
        <f>CONCATENATE('Class Info.'!B23," ",'Class Info.'!C23)</f>
        <v xml:space="preserve"> </v>
      </c>
      <c r="Q22" s="83" t="s">
        <v>10</v>
      </c>
      <c r="R22" s="82" t="s">
        <v>10</v>
      </c>
      <c r="S22" s="83" t="s">
        <v>10</v>
      </c>
      <c r="T22" s="82" t="s">
        <v>10</v>
      </c>
      <c r="U22" s="83" t="s">
        <v>10</v>
      </c>
      <c r="V22" s="82" t="s">
        <v>10</v>
      </c>
      <c r="W22" s="83" t="s">
        <v>10</v>
      </c>
      <c r="X22" s="82" t="s">
        <v>10</v>
      </c>
      <c r="Y22" s="144" t="str">
        <f t="shared" si="2"/>
        <v>-</v>
      </c>
      <c r="Z22" s="144" t="str">
        <f t="shared" si="3"/>
        <v>-</v>
      </c>
      <c r="AA22" s="144" t="str">
        <f t="shared" si="4"/>
        <v>-</v>
      </c>
      <c r="AB22" s="144" t="str">
        <f t="shared" si="4"/>
        <v>-</v>
      </c>
      <c r="AC22" s="144" t="str">
        <f t="shared" si="4"/>
        <v>-</v>
      </c>
      <c r="AD22" s="144" t="str">
        <f t="shared" si="4"/>
        <v>-</v>
      </c>
      <c r="AE22" s="144" t="str">
        <f t="shared" si="4"/>
        <v>-</v>
      </c>
      <c r="AF22" s="144" t="str">
        <f t="shared" si="4"/>
        <v>-</v>
      </c>
    </row>
    <row r="23" spans="1:32" ht="16.5" customHeight="1" x14ac:dyDescent="0.25">
      <c r="A23" s="91">
        <v>15</v>
      </c>
      <c r="B23" s="104" t="str">
        <f t="shared" si="0"/>
        <v xml:space="preserve"> </v>
      </c>
      <c r="C23" s="220" t="str">
        <f>'Class Info.'!E24</f>
        <v>-</v>
      </c>
      <c r="D23" s="5" t="str">
        <f t="shared" si="5"/>
        <v>-</v>
      </c>
      <c r="E23" s="4" t="str">
        <f t="shared" si="5"/>
        <v>-</v>
      </c>
      <c r="F23" s="5" t="str">
        <f t="shared" si="1"/>
        <v>-</v>
      </c>
      <c r="G23" s="4" t="str">
        <f t="shared" si="1"/>
        <v>-</v>
      </c>
      <c r="H23" s="5" t="str">
        <f t="shared" si="1"/>
        <v>-</v>
      </c>
      <c r="I23" s="4" t="str">
        <f t="shared" si="1"/>
        <v>-</v>
      </c>
      <c r="J23" s="5" t="str">
        <f t="shared" si="1"/>
        <v>-</v>
      </c>
      <c r="K23" s="4" t="str">
        <f t="shared" si="1"/>
        <v>-</v>
      </c>
      <c r="L23" s="147" t="str">
        <f t="shared" si="8"/>
        <v>-</v>
      </c>
      <c r="M23" s="76" t="str">
        <f t="shared" si="6"/>
        <v>-</v>
      </c>
      <c r="N23" s="147" t="str">
        <f t="shared" si="7"/>
        <v>-</v>
      </c>
      <c r="O23" s="16">
        <v>15</v>
      </c>
      <c r="P23" s="220" t="str">
        <f>CONCATENATE('Class Info.'!B24," ",'Class Info.'!C24)</f>
        <v xml:space="preserve"> </v>
      </c>
      <c r="Q23" s="83" t="s">
        <v>10</v>
      </c>
      <c r="R23" s="82" t="s">
        <v>10</v>
      </c>
      <c r="S23" s="83" t="s">
        <v>10</v>
      </c>
      <c r="T23" s="82" t="s">
        <v>10</v>
      </c>
      <c r="U23" s="83" t="s">
        <v>10</v>
      </c>
      <c r="V23" s="82" t="s">
        <v>10</v>
      </c>
      <c r="W23" s="83" t="s">
        <v>10</v>
      </c>
      <c r="X23" s="82" t="s">
        <v>10</v>
      </c>
      <c r="Y23" s="144" t="str">
        <f t="shared" si="2"/>
        <v>-</v>
      </c>
      <c r="Z23" s="144" t="str">
        <f t="shared" si="3"/>
        <v>-</v>
      </c>
      <c r="AA23" s="144" t="str">
        <f t="shared" si="4"/>
        <v>-</v>
      </c>
      <c r="AB23" s="144" t="str">
        <f t="shared" si="4"/>
        <v>-</v>
      </c>
      <c r="AC23" s="144" t="str">
        <f t="shared" si="4"/>
        <v>-</v>
      </c>
      <c r="AD23" s="144" t="str">
        <f t="shared" si="4"/>
        <v>-</v>
      </c>
      <c r="AE23" s="144" t="str">
        <f t="shared" si="4"/>
        <v>-</v>
      </c>
      <c r="AF23" s="144" t="str">
        <f t="shared" si="4"/>
        <v>-</v>
      </c>
    </row>
    <row r="24" spans="1:32" ht="16.5" customHeight="1" x14ac:dyDescent="0.25">
      <c r="A24" s="91">
        <v>16</v>
      </c>
      <c r="B24" s="114" t="str">
        <f t="shared" si="0"/>
        <v xml:space="preserve"> </v>
      </c>
      <c r="C24" s="220" t="str">
        <f>'Class Info.'!E25</f>
        <v>-</v>
      </c>
      <c r="D24" s="5" t="str">
        <f t="shared" si="5"/>
        <v>-</v>
      </c>
      <c r="E24" s="4" t="str">
        <f t="shared" si="5"/>
        <v>-</v>
      </c>
      <c r="F24" s="5" t="str">
        <f t="shared" si="1"/>
        <v>-</v>
      </c>
      <c r="G24" s="4" t="str">
        <f t="shared" si="1"/>
        <v>-</v>
      </c>
      <c r="H24" s="5" t="str">
        <f t="shared" si="1"/>
        <v>-</v>
      </c>
      <c r="I24" s="4" t="str">
        <f t="shared" si="1"/>
        <v>-</v>
      </c>
      <c r="J24" s="5" t="str">
        <f t="shared" si="1"/>
        <v>-</v>
      </c>
      <c r="K24" s="4" t="str">
        <f t="shared" si="1"/>
        <v>-</v>
      </c>
      <c r="L24" s="147" t="str">
        <f t="shared" si="8"/>
        <v>-</v>
      </c>
      <c r="M24" s="76" t="str">
        <f t="shared" si="6"/>
        <v>-</v>
      </c>
      <c r="N24" s="147" t="str">
        <f t="shared" si="7"/>
        <v>-</v>
      </c>
      <c r="O24" s="16">
        <v>16</v>
      </c>
      <c r="P24" s="220" t="str">
        <f>CONCATENATE('Class Info.'!B25," ",'Class Info.'!C25)</f>
        <v xml:space="preserve"> </v>
      </c>
      <c r="Q24" s="83" t="s">
        <v>10</v>
      </c>
      <c r="R24" s="82" t="s">
        <v>10</v>
      </c>
      <c r="S24" s="83" t="s">
        <v>10</v>
      </c>
      <c r="T24" s="82" t="s">
        <v>10</v>
      </c>
      <c r="U24" s="83" t="s">
        <v>10</v>
      </c>
      <c r="V24" s="82" t="s">
        <v>10</v>
      </c>
      <c r="W24" s="83" t="s">
        <v>10</v>
      </c>
      <c r="X24" s="82" t="s">
        <v>10</v>
      </c>
      <c r="Y24" s="144" t="str">
        <f t="shared" si="2"/>
        <v>-</v>
      </c>
      <c r="Z24" s="144" t="str">
        <f t="shared" si="3"/>
        <v>-</v>
      </c>
      <c r="AA24" s="144" t="str">
        <f t="shared" si="4"/>
        <v>-</v>
      </c>
      <c r="AB24" s="144" t="str">
        <f t="shared" si="4"/>
        <v>-</v>
      </c>
      <c r="AC24" s="144" t="str">
        <f t="shared" si="4"/>
        <v>-</v>
      </c>
      <c r="AD24" s="144" t="str">
        <f t="shared" si="4"/>
        <v>-</v>
      </c>
      <c r="AE24" s="144" t="str">
        <f t="shared" si="4"/>
        <v>-</v>
      </c>
      <c r="AF24" s="144" t="str">
        <f t="shared" si="4"/>
        <v>-</v>
      </c>
    </row>
    <row r="25" spans="1:32" ht="16.5" customHeight="1" x14ac:dyDescent="0.25">
      <c r="A25" s="91">
        <v>17</v>
      </c>
      <c r="B25" s="104" t="str">
        <f t="shared" si="0"/>
        <v xml:space="preserve"> </v>
      </c>
      <c r="C25" s="220" t="str">
        <f>'Class Info.'!E26</f>
        <v>-</v>
      </c>
      <c r="D25" s="5" t="str">
        <f t="shared" si="5"/>
        <v>-</v>
      </c>
      <c r="E25" s="4" t="str">
        <f t="shared" si="5"/>
        <v>-</v>
      </c>
      <c r="F25" s="5" t="str">
        <f t="shared" si="5"/>
        <v>-</v>
      </c>
      <c r="G25" s="4" t="str">
        <f t="shared" si="5"/>
        <v>-</v>
      </c>
      <c r="H25" s="5" t="str">
        <f t="shared" si="5"/>
        <v>-</v>
      </c>
      <c r="I25" s="4" t="str">
        <f t="shared" si="5"/>
        <v>-</v>
      </c>
      <c r="J25" s="5" t="str">
        <f t="shared" si="5"/>
        <v>-</v>
      </c>
      <c r="K25" s="4" t="str">
        <f t="shared" si="5"/>
        <v>-</v>
      </c>
      <c r="L25" s="147" t="str">
        <f t="shared" si="8"/>
        <v>-</v>
      </c>
      <c r="M25" s="76" t="str">
        <f t="shared" si="6"/>
        <v>-</v>
      </c>
      <c r="N25" s="147" t="str">
        <f t="shared" si="7"/>
        <v>-</v>
      </c>
      <c r="O25" s="16">
        <v>17</v>
      </c>
      <c r="P25" s="220" t="str">
        <f>CONCATENATE('Class Info.'!B26," ",'Class Info.'!C26)</f>
        <v xml:space="preserve"> </v>
      </c>
      <c r="Q25" s="83" t="s">
        <v>10</v>
      </c>
      <c r="R25" s="82" t="s">
        <v>10</v>
      </c>
      <c r="S25" s="83" t="s">
        <v>10</v>
      </c>
      <c r="T25" s="82" t="s">
        <v>10</v>
      </c>
      <c r="U25" s="83" t="s">
        <v>10</v>
      </c>
      <c r="V25" s="82" t="s">
        <v>10</v>
      </c>
      <c r="W25" s="83" t="s">
        <v>10</v>
      </c>
      <c r="X25" s="82" t="s">
        <v>10</v>
      </c>
      <c r="Y25" s="144" t="str">
        <f t="shared" si="2"/>
        <v>-</v>
      </c>
      <c r="Z25" s="144" t="str">
        <f t="shared" si="3"/>
        <v>-</v>
      </c>
      <c r="AA25" s="144" t="str">
        <f t="shared" ref="AA25:AF25" si="9">IFERROR((IF((F25/$N$6)=0,"-",IF(F25&gt;=$N$6,"Yes","No"))),"-")</f>
        <v>-</v>
      </c>
      <c r="AB25" s="144" t="str">
        <f t="shared" si="9"/>
        <v>-</v>
      </c>
      <c r="AC25" s="144" t="str">
        <f t="shared" si="9"/>
        <v>-</v>
      </c>
      <c r="AD25" s="144" t="str">
        <f t="shared" si="9"/>
        <v>-</v>
      </c>
      <c r="AE25" s="144" t="str">
        <f t="shared" si="9"/>
        <v>-</v>
      </c>
      <c r="AF25" s="144" t="str">
        <f t="shared" si="9"/>
        <v>-</v>
      </c>
    </row>
    <row r="26" spans="1:32" ht="16.5" customHeight="1" x14ac:dyDescent="0.25">
      <c r="A26" s="91">
        <v>18</v>
      </c>
      <c r="B26" s="114" t="str">
        <f t="shared" si="0"/>
        <v xml:space="preserve"> </v>
      </c>
      <c r="C26" s="220" t="str">
        <f>'Class Info.'!E27</f>
        <v>-</v>
      </c>
      <c r="D26" s="5" t="str">
        <f t="shared" si="5"/>
        <v>-</v>
      </c>
      <c r="E26" s="4" t="str">
        <f t="shared" si="5"/>
        <v>-</v>
      </c>
      <c r="F26" s="5" t="str">
        <f t="shared" si="5"/>
        <v>-</v>
      </c>
      <c r="G26" s="4" t="str">
        <f t="shared" si="5"/>
        <v>-</v>
      </c>
      <c r="H26" s="5" t="str">
        <f t="shared" si="5"/>
        <v>-</v>
      </c>
      <c r="I26" s="4" t="str">
        <f t="shared" si="5"/>
        <v>-</v>
      </c>
      <c r="J26" s="5" t="str">
        <f t="shared" si="5"/>
        <v>-</v>
      </c>
      <c r="K26" s="4" t="str">
        <f t="shared" si="5"/>
        <v>-</v>
      </c>
      <c r="L26" s="147" t="str">
        <f t="shared" si="8"/>
        <v>-</v>
      </c>
      <c r="M26" s="76" t="str">
        <f t="shared" si="6"/>
        <v>-</v>
      </c>
      <c r="N26" s="147" t="str">
        <f t="shared" si="7"/>
        <v>-</v>
      </c>
      <c r="O26" s="16">
        <v>18</v>
      </c>
      <c r="P26" s="220" t="str">
        <f>CONCATENATE('Class Info.'!B27," ",'Class Info.'!C27)</f>
        <v xml:space="preserve"> </v>
      </c>
      <c r="Q26" s="83" t="s">
        <v>10</v>
      </c>
      <c r="R26" s="82" t="s">
        <v>10</v>
      </c>
      <c r="S26" s="83" t="s">
        <v>10</v>
      </c>
      <c r="T26" s="82" t="s">
        <v>10</v>
      </c>
      <c r="U26" s="83" t="s">
        <v>10</v>
      </c>
      <c r="V26" s="82" t="s">
        <v>10</v>
      </c>
      <c r="W26" s="83" t="s">
        <v>10</v>
      </c>
      <c r="X26" s="82" t="s">
        <v>10</v>
      </c>
      <c r="Y26" s="144" t="str">
        <f t="shared" ref="Y26:AF43" si="10">IFERROR((IF((D26/$N$6)=0,"-",IF(D26&gt;=$N$6,"Yes","No"))),"-")</f>
        <v>-</v>
      </c>
      <c r="Z26" s="144" t="str">
        <f t="shared" si="10"/>
        <v>-</v>
      </c>
      <c r="AA26" s="144" t="str">
        <f t="shared" si="10"/>
        <v>-</v>
      </c>
      <c r="AB26" s="144" t="str">
        <f t="shared" si="10"/>
        <v>-</v>
      </c>
      <c r="AC26" s="144" t="str">
        <f t="shared" si="10"/>
        <v>-</v>
      </c>
      <c r="AD26" s="144" t="str">
        <f t="shared" si="10"/>
        <v>-</v>
      </c>
      <c r="AE26" s="144" t="str">
        <f t="shared" si="10"/>
        <v>-</v>
      </c>
      <c r="AF26" s="144" t="str">
        <f t="shared" si="10"/>
        <v>-</v>
      </c>
    </row>
    <row r="27" spans="1:32" ht="16.5" customHeight="1" x14ac:dyDescent="0.25">
      <c r="A27" s="91">
        <v>19</v>
      </c>
      <c r="B27" s="104" t="str">
        <f t="shared" si="0"/>
        <v xml:space="preserve"> </v>
      </c>
      <c r="C27" s="220" t="str">
        <f>'Class Info.'!E28</f>
        <v>-</v>
      </c>
      <c r="D27" s="5" t="str">
        <f t="shared" si="5"/>
        <v>-</v>
      </c>
      <c r="E27" s="4" t="str">
        <f t="shared" si="5"/>
        <v>-</v>
      </c>
      <c r="F27" s="5" t="str">
        <f t="shared" si="5"/>
        <v>-</v>
      </c>
      <c r="G27" s="4" t="str">
        <f t="shared" si="5"/>
        <v>-</v>
      </c>
      <c r="H27" s="5" t="str">
        <f t="shared" si="5"/>
        <v>-</v>
      </c>
      <c r="I27" s="4" t="str">
        <f t="shared" si="5"/>
        <v>-</v>
      </c>
      <c r="J27" s="5" t="str">
        <f t="shared" si="5"/>
        <v>-</v>
      </c>
      <c r="K27" s="4" t="str">
        <f t="shared" si="5"/>
        <v>-</v>
      </c>
      <c r="L27" s="147" t="str">
        <f t="shared" si="8"/>
        <v>-</v>
      </c>
      <c r="M27" s="76" t="str">
        <f t="shared" si="6"/>
        <v>-</v>
      </c>
      <c r="N27" s="147" t="str">
        <f t="shared" si="7"/>
        <v>-</v>
      </c>
      <c r="O27" s="16">
        <v>19</v>
      </c>
      <c r="P27" s="220" t="str">
        <f>CONCATENATE('Class Info.'!B28," ",'Class Info.'!C28)</f>
        <v xml:space="preserve"> </v>
      </c>
      <c r="Q27" s="83" t="s">
        <v>10</v>
      </c>
      <c r="R27" s="82" t="s">
        <v>10</v>
      </c>
      <c r="S27" s="83" t="s">
        <v>10</v>
      </c>
      <c r="T27" s="82" t="s">
        <v>10</v>
      </c>
      <c r="U27" s="83" t="s">
        <v>10</v>
      </c>
      <c r="V27" s="82" t="s">
        <v>10</v>
      </c>
      <c r="W27" s="83" t="s">
        <v>10</v>
      </c>
      <c r="X27" s="82" t="s">
        <v>10</v>
      </c>
      <c r="Y27" s="144" t="str">
        <f t="shared" si="10"/>
        <v>-</v>
      </c>
      <c r="Z27" s="144" t="str">
        <f t="shared" si="10"/>
        <v>-</v>
      </c>
      <c r="AA27" s="144" t="str">
        <f t="shared" si="10"/>
        <v>-</v>
      </c>
      <c r="AB27" s="144" t="str">
        <f t="shared" si="10"/>
        <v>-</v>
      </c>
      <c r="AC27" s="144" t="str">
        <f t="shared" si="10"/>
        <v>-</v>
      </c>
      <c r="AD27" s="144" t="str">
        <f t="shared" si="10"/>
        <v>-</v>
      </c>
      <c r="AE27" s="144" t="str">
        <f t="shared" si="10"/>
        <v>-</v>
      </c>
      <c r="AF27" s="144" t="str">
        <f t="shared" si="10"/>
        <v>-</v>
      </c>
    </row>
    <row r="28" spans="1:32" ht="16.5" customHeight="1" x14ac:dyDescent="0.25">
      <c r="A28" s="91">
        <v>20</v>
      </c>
      <c r="B28" s="114" t="str">
        <f t="shared" si="0"/>
        <v xml:space="preserve"> </v>
      </c>
      <c r="C28" s="220" t="str">
        <f>'Class Info.'!E29</f>
        <v>-</v>
      </c>
      <c r="D28" s="5" t="str">
        <f t="shared" si="5"/>
        <v>-</v>
      </c>
      <c r="E28" s="4" t="str">
        <f t="shared" si="5"/>
        <v>-</v>
      </c>
      <c r="F28" s="5" t="str">
        <f t="shared" si="5"/>
        <v>-</v>
      </c>
      <c r="G28" s="4" t="str">
        <f t="shared" si="5"/>
        <v>-</v>
      </c>
      <c r="H28" s="5" t="str">
        <f t="shared" si="5"/>
        <v>-</v>
      </c>
      <c r="I28" s="4" t="str">
        <f t="shared" si="5"/>
        <v>-</v>
      </c>
      <c r="J28" s="5" t="str">
        <f t="shared" si="5"/>
        <v>-</v>
      </c>
      <c r="K28" s="4" t="str">
        <f t="shared" si="5"/>
        <v>-</v>
      </c>
      <c r="L28" s="147" t="str">
        <f t="shared" si="8"/>
        <v>-</v>
      </c>
      <c r="M28" s="76" t="str">
        <f t="shared" si="6"/>
        <v>-</v>
      </c>
      <c r="N28" s="147" t="str">
        <f t="shared" si="7"/>
        <v>-</v>
      </c>
      <c r="O28" s="16">
        <v>20</v>
      </c>
      <c r="P28" s="220" t="str">
        <f>CONCATENATE('Class Info.'!B29," ",'Class Info.'!C29)</f>
        <v xml:space="preserve"> </v>
      </c>
      <c r="Q28" s="83" t="s">
        <v>10</v>
      </c>
      <c r="R28" s="82" t="s">
        <v>10</v>
      </c>
      <c r="S28" s="83" t="s">
        <v>10</v>
      </c>
      <c r="T28" s="82" t="s">
        <v>10</v>
      </c>
      <c r="U28" s="83" t="s">
        <v>10</v>
      </c>
      <c r="V28" s="82" t="s">
        <v>10</v>
      </c>
      <c r="W28" s="83" t="s">
        <v>10</v>
      </c>
      <c r="X28" s="82" t="s">
        <v>10</v>
      </c>
      <c r="Y28" s="144" t="str">
        <f t="shared" si="10"/>
        <v>-</v>
      </c>
      <c r="Z28" s="144" t="str">
        <f t="shared" si="10"/>
        <v>-</v>
      </c>
      <c r="AA28" s="144" t="str">
        <f t="shared" si="10"/>
        <v>-</v>
      </c>
      <c r="AB28" s="144" t="str">
        <f t="shared" si="10"/>
        <v>-</v>
      </c>
      <c r="AC28" s="144" t="str">
        <f t="shared" si="10"/>
        <v>-</v>
      </c>
      <c r="AD28" s="144" t="str">
        <f t="shared" si="10"/>
        <v>-</v>
      </c>
      <c r="AE28" s="144" t="str">
        <f t="shared" si="10"/>
        <v>-</v>
      </c>
      <c r="AF28" s="144" t="str">
        <f t="shared" si="10"/>
        <v>-</v>
      </c>
    </row>
    <row r="29" spans="1:32" ht="16.5" customHeight="1" x14ac:dyDescent="0.25">
      <c r="A29" s="91">
        <v>21</v>
      </c>
      <c r="B29" s="104" t="str">
        <f t="shared" si="0"/>
        <v xml:space="preserve"> </v>
      </c>
      <c r="C29" s="220" t="str">
        <f>'Class Info.'!E30</f>
        <v>-</v>
      </c>
      <c r="D29" s="5" t="str">
        <f t="shared" si="5"/>
        <v>-</v>
      </c>
      <c r="E29" s="4" t="str">
        <f t="shared" si="5"/>
        <v>-</v>
      </c>
      <c r="F29" s="5" t="str">
        <f t="shared" si="5"/>
        <v>-</v>
      </c>
      <c r="G29" s="4" t="str">
        <f t="shared" si="5"/>
        <v>-</v>
      </c>
      <c r="H29" s="5" t="str">
        <f t="shared" si="5"/>
        <v>-</v>
      </c>
      <c r="I29" s="4" t="str">
        <f t="shared" si="5"/>
        <v>-</v>
      </c>
      <c r="J29" s="5" t="str">
        <f t="shared" si="5"/>
        <v>-</v>
      </c>
      <c r="K29" s="4" t="str">
        <f t="shared" si="5"/>
        <v>-</v>
      </c>
      <c r="L29" s="147" t="str">
        <f t="shared" si="8"/>
        <v>-</v>
      </c>
      <c r="M29" s="76" t="str">
        <f t="shared" si="6"/>
        <v>-</v>
      </c>
      <c r="N29" s="147" t="str">
        <f t="shared" si="7"/>
        <v>-</v>
      </c>
      <c r="O29" s="16">
        <v>21</v>
      </c>
      <c r="P29" s="220" t="str">
        <f>CONCATENATE('Class Info.'!B30," ",'Class Info.'!C30)</f>
        <v xml:space="preserve"> </v>
      </c>
      <c r="Q29" s="83" t="s">
        <v>10</v>
      </c>
      <c r="R29" s="82" t="s">
        <v>10</v>
      </c>
      <c r="S29" s="83" t="s">
        <v>10</v>
      </c>
      <c r="T29" s="82" t="s">
        <v>10</v>
      </c>
      <c r="U29" s="83" t="s">
        <v>10</v>
      </c>
      <c r="V29" s="82" t="s">
        <v>10</v>
      </c>
      <c r="W29" s="83" t="s">
        <v>10</v>
      </c>
      <c r="X29" s="82" t="s">
        <v>10</v>
      </c>
      <c r="Y29" s="144" t="str">
        <f t="shared" si="10"/>
        <v>-</v>
      </c>
      <c r="Z29" s="144" t="str">
        <f t="shared" si="10"/>
        <v>-</v>
      </c>
      <c r="AA29" s="144" t="str">
        <f t="shared" si="10"/>
        <v>-</v>
      </c>
      <c r="AB29" s="144" t="str">
        <f t="shared" si="10"/>
        <v>-</v>
      </c>
      <c r="AC29" s="144" t="str">
        <f t="shared" si="10"/>
        <v>-</v>
      </c>
      <c r="AD29" s="144" t="str">
        <f t="shared" si="10"/>
        <v>-</v>
      </c>
      <c r="AE29" s="144" t="str">
        <f t="shared" si="10"/>
        <v>-</v>
      </c>
      <c r="AF29" s="144" t="str">
        <f t="shared" si="10"/>
        <v>-</v>
      </c>
    </row>
    <row r="30" spans="1:32" ht="16.5" customHeight="1" x14ac:dyDescent="0.25">
      <c r="A30" s="91">
        <v>22</v>
      </c>
      <c r="B30" s="114" t="str">
        <f t="shared" si="0"/>
        <v xml:space="preserve"> </v>
      </c>
      <c r="C30" s="220" t="str">
        <f>'Class Info.'!E31</f>
        <v>-</v>
      </c>
      <c r="D30" s="5" t="str">
        <f t="shared" si="5"/>
        <v>-</v>
      </c>
      <c r="E30" s="4" t="str">
        <f t="shared" si="5"/>
        <v>-</v>
      </c>
      <c r="F30" s="5" t="str">
        <f t="shared" si="5"/>
        <v>-</v>
      </c>
      <c r="G30" s="4" t="str">
        <f t="shared" si="5"/>
        <v>-</v>
      </c>
      <c r="H30" s="5" t="str">
        <f t="shared" si="5"/>
        <v>-</v>
      </c>
      <c r="I30" s="4" t="str">
        <f t="shared" si="5"/>
        <v>-</v>
      </c>
      <c r="J30" s="5" t="str">
        <f t="shared" si="5"/>
        <v>-</v>
      </c>
      <c r="K30" s="4" t="str">
        <f t="shared" si="5"/>
        <v>-</v>
      </c>
      <c r="L30" s="147" t="str">
        <f t="shared" si="8"/>
        <v>-</v>
      </c>
      <c r="M30" s="76" t="str">
        <f t="shared" si="6"/>
        <v>-</v>
      </c>
      <c r="N30" s="147" t="str">
        <f t="shared" si="7"/>
        <v>-</v>
      </c>
      <c r="O30" s="16">
        <v>22</v>
      </c>
      <c r="P30" s="220" t="str">
        <f>CONCATENATE('Class Info.'!B31," ",'Class Info.'!C31)</f>
        <v xml:space="preserve"> </v>
      </c>
      <c r="Q30" s="83" t="s">
        <v>10</v>
      </c>
      <c r="R30" s="82" t="s">
        <v>10</v>
      </c>
      <c r="S30" s="83" t="s">
        <v>10</v>
      </c>
      <c r="T30" s="82" t="s">
        <v>10</v>
      </c>
      <c r="U30" s="83" t="s">
        <v>10</v>
      </c>
      <c r="V30" s="82" t="s">
        <v>10</v>
      </c>
      <c r="W30" s="83" t="s">
        <v>10</v>
      </c>
      <c r="X30" s="82" t="s">
        <v>10</v>
      </c>
      <c r="Y30" s="144" t="str">
        <f t="shared" si="10"/>
        <v>-</v>
      </c>
      <c r="Z30" s="144" t="str">
        <f t="shared" si="10"/>
        <v>-</v>
      </c>
      <c r="AA30" s="144" t="str">
        <f t="shared" si="10"/>
        <v>-</v>
      </c>
      <c r="AB30" s="144" t="str">
        <f t="shared" si="10"/>
        <v>-</v>
      </c>
      <c r="AC30" s="144" t="str">
        <f t="shared" si="10"/>
        <v>-</v>
      </c>
      <c r="AD30" s="144" t="str">
        <f t="shared" si="10"/>
        <v>-</v>
      </c>
      <c r="AE30" s="144" t="str">
        <f t="shared" si="10"/>
        <v>-</v>
      </c>
      <c r="AF30" s="144" t="str">
        <f t="shared" si="10"/>
        <v>-</v>
      </c>
    </row>
    <row r="31" spans="1:32" ht="16.5" customHeight="1" x14ac:dyDescent="0.25">
      <c r="A31" s="91">
        <v>23</v>
      </c>
      <c r="B31" s="104" t="str">
        <f t="shared" si="0"/>
        <v xml:space="preserve"> </v>
      </c>
      <c r="C31" s="220" t="str">
        <f>'Class Info.'!E32</f>
        <v>-</v>
      </c>
      <c r="D31" s="5" t="str">
        <f t="shared" si="5"/>
        <v>-</v>
      </c>
      <c r="E31" s="4" t="str">
        <f t="shared" si="5"/>
        <v>-</v>
      </c>
      <c r="F31" s="5" t="str">
        <f t="shared" si="5"/>
        <v>-</v>
      </c>
      <c r="G31" s="4" t="str">
        <f t="shared" si="5"/>
        <v>-</v>
      </c>
      <c r="H31" s="5" t="str">
        <f t="shared" si="5"/>
        <v>-</v>
      </c>
      <c r="I31" s="4" t="str">
        <f t="shared" si="5"/>
        <v>-</v>
      </c>
      <c r="J31" s="5" t="str">
        <f t="shared" si="5"/>
        <v>-</v>
      </c>
      <c r="K31" s="4" t="str">
        <f t="shared" si="5"/>
        <v>-</v>
      </c>
      <c r="L31" s="147" t="str">
        <f t="shared" si="8"/>
        <v>-</v>
      </c>
      <c r="M31" s="76" t="str">
        <f t="shared" si="6"/>
        <v>-</v>
      </c>
      <c r="N31" s="147" t="str">
        <f t="shared" si="7"/>
        <v>-</v>
      </c>
      <c r="O31" s="16">
        <v>23</v>
      </c>
      <c r="P31" s="220" t="str">
        <f>CONCATENATE('Class Info.'!B32," ",'Class Info.'!C32)</f>
        <v xml:space="preserve"> </v>
      </c>
      <c r="Q31" s="83" t="s">
        <v>10</v>
      </c>
      <c r="R31" s="82" t="s">
        <v>10</v>
      </c>
      <c r="S31" s="83" t="s">
        <v>10</v>
      </c>
      <c r="T31" s="82" t="s">
        <v>10</v>
      </c>
      <c r="U31" s="83" t="s">
        <v>10</v>
      </c>
      <c r="V31" s="82" t="s">
        <v>10</v>
      </c>
      <c r="W31" s="83" t="s">
        <v>10</v>
      </c>
      <c r="X31" s="82" t="s">
        <v>10</v>
      </c>
      <c r="Y31" s="144" t="str">
        <f t="shared" si="10"/>
        <v>-</v>
      </c>
      <c r="Z31" s="144" t="str">
        <f t="shared" si="10"/>
        <v>-</v>
      </c>
      <c r="AA31" s="144" t="str">
        <f t="shared" si="10"/>
        <v>-</v>
      </c>
      <c r="AB31" s="144" t="str">
        <f t="shared" si="10"/>
        <v>-</v>
      </c>
      <c r="AC31" s="144" t="str">
        <f t="shared" si="10"/>
        <v>-</v>
      </c>
      <c r="AD31" s="144" t="str">
        <f t="shared" si="10"/>
        <v>-</v>
      </c>
      <c r="AE31" s="144" t="str">
        <f t="shared" si="10"/>
        <v>-</v>
      </c>
      <c r="AF31" s="144" t="str">
        <f t="shared" si="10"/>
        <v>-</v>
      </c>
    </row>
    <row r="32" spans="1:32" ht="16.5" customHeight="1" x14ac:dyDescent="0.25">
      <c r="A32" s="91">
        <v>24</v>
      </c>
      <c r="B32" s="114" t="str">
        <f t="shared" si="0"/>
        <v xml:space="preserve"> </v>
      </c>
      <c r="C32" s="220" t="str">
        <f>'Class Info.'!E33</f>
        <v>-</v>
      </c>
      <c r="D32" s="5" t="str">
        <f t="shared" si="5"/>
        <v>-</v>
      </c>
      <c r="E32" s="4" t="str">
        <f t="shared" si="5"/>
        <v>-</v>
      </c>
      <c r="F32" s="5" t="str">
        <f t="shared" si="5"/>
        <v>-</v>
      </c>
      <c r="G32" s="4" t="str">
        <f t="shared" si="5"/>
        <v>-</v>
      </c>
      <c r="H32" s="5" t="str">
        <f t="shared" si="5"/>
        <v>-</v>
      </c>
      <c r="I32" s="4" t="str">
        <f t="shared" si="5"/>
        <v>-</v>
      </c>
      <c r="J32" s="5" t="str">
        <f t="shared" si="5"/>
        <v>-</v>
      </c>
      <c r="K32" s="4" t="str">
        <f t="shared" si="5"/>
        <v>-</v>
      </c>
      <c r="L32" s="147" t="str">
        <f t="shared" si="8"/>
        <v>-</v>
      </c>
      <c r="M32" s="76" t="str">
        <f t="shared" si="6"/>
        <v>-</v>
      </c>
      <c r="N32" s="147" t="str">
        <f t="shared" si="7"/>
        <v>-</v>
      </c>
      <c r="O32" s="16">
        <v>24</v>
      </c>
      <c r="P32" s="220" t="str">
        <f>CONCATENATE('Class Info.'!B33," ",'Class Info.'!C33)</f>
        <v xml:space="preserve"> </v>
      </c>
      <c r="Q32" s="83" t="s">
        <v>10</v>
      </c>
      <c r="R32" s="82" t="s">
        <v>10</v>
      </c>
      <c r="S32" s="83" t="s">
        <v>10</v>
      </c>
      <c r="T32" s="82" t="s">
        <v>10</v>
      </c>
      <c r="U32" s="83" t="s">
        <v>10</v>
      </c>
      <c r="V32" s="82" t="s">
        <v>10</v>
      </c>
      <c r="W32" s="83" t="s">
        <v>10</v>
      </c>
      <c r="X32" s="82" t="s">
        <v>10</v>
      </c>
      <c r="Y32" s="144" t="str">
        <f t="shared" si="10"/>
        <v>-</v>
      </c>
      <c r="Z32" s="144" t="str">
        <f t="shared" si="10"/>
        <v>-</v>
      </c>
      <c r="AA32" s="144" t="str">
        <f t="shared" si="10"/>
        <v>-</v>
      </c>
      <c r="AB32" s="144" t="str">
        <f t="shared" si="10"/>
        <v>-</v>
      </c>
      <c r="AC32" s="144" t="str">
        <f t="shared" si="10"/>
        <v>-</v>
      </c>
      <c r="AD32" s="144" t="str">
        <f t="shared" si="10"/>
        <v>-</v>
      </c>
      <c r="AE32" s="144" t="str">
        <f t="shared" si="10"/>
        <v>-</v>
      </c>
      <c r="AF32" s="144" t="str">
        <f t="shared" si="10"/>
        <v>-</v>
      </c>
    </row>
    <row r="33" spans="1:32" ht="16.5" customHeight="1" x14ac:dyDescent="0.25">
      <c r="A33" s="91">
        <v>25</v>
      </c>
      <c r="B33" s="104" t="str">
        <f t="shared" si="0"/>
        <v xml:space="preserve"> </v>
      </c>
      <c r="C33" s="220" t="str">
        <f>'Class Info.'!E34</f>
        <v>-</v>
      </c>
      <c r="D33" s="5" t="str">
        <f t="shared" si="5"/>
        <v>-</v>
      </c>
      <c r="E33" s="4" t="str">
        <f t="shared" si="5"/>
        <v>-</v>
      </c>
      <c r="F33" s="5" t="str">
        <f t="shared" si="5"/>
        <v>-</v>
      </c>
      <c r="G33" s="4" t="str">
        <f t="shared" si="5"/>
        <v>-</v>
      </c>
      <c r="H33" s="5" t="str">
        <f t="shared" si="5"/>
        <v>-</v>
      </c>
      <c r="I33" s="4" t="str">
        <f t="shared" si="5"/>
        <v>-</v>
      </c>
      <c r="J33" s="5" t="str">
        <f t="shared" si="5"/>
        <v>-</v>
      </c>
      <c r="K33" s="4" t="str">
        <f t="shared" si="5"/>
        <v>-</v>
      </c>
      <c r="L33" s="147" t="str">
        <f t="shared" si="8"/>
        <v>-</v>
      </c>
      <c r="M33" s="76" t="str">
        <f t="shared" si="6"/>
        <v>-</v>
      </c>
      <c r="N33" s="147" t="str">
        <f t="shared" si="7"/>
        <v>-</v>
      </c>
      <c r="O33" s="16">
        <v>25</v>
      </c>
      <c r="P33" s="220" t="str">
        <f>CONCATENATE('Class Info.'!B34," ",'Class Info.'!C34)</f>
        <v xml:space="preserve"> </v>
      </c>
      <c r="Q33" s="83" t="s">
        <v>10</v>
      </c>
      <c r="R33" s="82" t="s">
        <v>10</v>
      </c>
      <c r="S33" s="83" t="s">
        <v>10</v>
      </c>
      <c r="T33" s="82" t="s">
        <v>10</v>
      </c>
      <c r="U33" s="83" t="s">
        <v>10</v>
      </c>
      <c r="V33" s="82" t="s">
        <v>10</v>
      </c>
      <c r="W33" s="83" t="s">
        <v>10</v>
      </c>
      <c r="X33" s="82" t="s">
        <v>10</v>
      </c>
      <c r="Y33" s="144" t="str">
        <f t="shared" si="10"/>
        <v>-</v>
      </c>
      <c r="Z33" s="144" t="str">
        <f t="shared" si="10"/>
        <v>-</v>
      </c>
      <c r="AA33" s="144" t="str">
        <f t="shared" si="10"/>
        <v>-</v>
      </c>
      <c r="AB33" s="144" t="str">
        <f t="shared" si="10"/>
        <v>-</v>
      </c>
      <c r="AC33" s="144" t="str">
        <f t="shared" si="10"/>
        <v>-</v>
      </c>
      <c r="AD33" s="144" t="str">
        <f t="shared" si="10"/>
        <v>-</v>
      </c>
      <c r="AE33" s="144" t="str">
        <f t="shared" si="10"/>
        <v>-</v>
      </c>
      <c r="AF33" s="144" t="str">
        <f t="shared" si="10"/>
        <v>-</v>
      </c>
    </row>
    <row r="34" spans="1:32" ht="16.5" customHeight="1" x14ac:dyDescent="0.25">
      <c r="A34" s="91">
        <v>26</v>
      </c>
      <c r="B34" s="114" t="str">
        <f t="shared" si="0"/>
        <v xml:space="preserve"> </v>
      </c>
      <c r="C34" s="220" t="str">
        <f>'Class Info.'!E35</f>
        <v>-</v>
      </c>
      <c r="D34" s="5" t="str">
        <f t="shared" si="5"/>
        <v>-</v>
      </c>
      <c r="E34" s="4" t="str">
        <f t="shared" si="5"/>
        <v>-</v>
      </c>
      <c r="F34" s="5" t="str">
        <f t="shared" si="5"/>
        <v>-</v>
      </c>
      <c r="G34" s="4" t="str">
        <f t="shared" si="5"/>
        <v>-</v>
      </c>
      <c r="H34" s="5" t="str">
        <f t="shared" si="5"/>
        <v>-</v>
      </c>
      <c r="I34" s="4" t="str">
        <f t="shared" si="5"/>
        <v>-</v>
      </c>
      <c r="J34" s="5" t="str">
        <f t="shared" si="5"/>
        <v>-</v>
      </c>
      <c r="K34" s="4" t="str">
        <f t="shared" si="5"/>
        <v>-</v>
      </c>
      <c r="L34" s="147" t="str">
        <f t="shared" si="8"/>
        <v>-</v>
      </c>
      <c r="M34" s="76" t="str">
        <f t="shared" si="6"/>
        <v>-</v>
      </c>
      <c r="N34" s="147" t="str">
        <f t="shared" si="7"/>
        <v>-</v>
      </c>
      <c r="O34" s="16">
        <v>26</v>
      </c>
      <c r="P34" s="220" t="str">
        <f>CONCATENATE('Class Info.'!B35," ",'Class Info.'!C35)</f>
        <v xml:space="preserve"> </v>
      </c>
      <c r="Q34" s="83" t="s">
        <v>10</v>
      </c>
      <c r="R34" s="82" t="s">
        <v>10</v>
      </c>
      <c r="S34" s="83" t="s">
        <v>10</v>
      </c>
      <c r="T34" s="82" t="s">
        <v>10</v>
      </c>
      <c r="U34" s="83" t="s">
        <v>10</v>
      </c>
      <c r="V34" s="82" t="s">
        <v>10</v>
      </c>
      <c r="W34" s="83" t="s">
        <v>10</v>
      </c>
      <c r="X34" s="82" t="s">
        <v>10</v>
      </c>
      <c r="Y34" s="144" t="str">
        <f t="shared" si="10"/>
        <v>-</v>
      </c>
      <c r="Z34" s="144" t="str">
        <f t="shared" si="10"/>
        <v>-</v>
      </c>
      <c r="AA34" s="144" t="str">
        <f t="shared" si="10"/>
        <v>-</v>
      </c>
      <c r="AB34" s="144" t="str">
        <f t="shared" si="10"/>
        <v>-</v>
      </c>
      <c r="AC34" s="144" t="str">
        <f t="shared" si="10"/>
        <v>-</v>
      </c>
      <c r="AD34" s="144" t="str">
        <f t="shared" si="10"/>
        <v>-</v>
      </c>
      <c r="AE34" s="144" t="str">
        <f t="shared" si="10"/>
        <v>-</v>
      </c>
      <c r="AF34" s="144" t="str">
        <f t="shared" si="10"/>
        <v>-</v>
      </c>
    </row>
    <row r="35" spans="1:32" ht="16.5" customHeight="1" x14ac:dyDescent="0.25">
      <c r="A35" s="91">
        <v>27</v>
      </c>
      <c r="B35" s="104" t="str">
        <f t="shared" si="0"/>
        <v xml:space="preserve"> </v>
      </c>
      <c r="C35" s="220" t="str">
        <f>'Class Info.'!E36</f>
        <v>-</v>
      </c>
      <c r="D35" s="5" t="str">
        <f t="shared" si="5"/>
        <v>-</v>
      </c>
      <c r="E35" s="4" t="str">
        <f t="shared" si="5"/>
        <v>-</v>
      </c>
      <c r="F35" s="5" t="str">
        <f t="shared" si="5"/>
        <v>-</v>
      </c>
      <c r="G35" s="4" t="str">
        <f t="shared" si="5"/>
        <v>-</v>
      </c>
      <c r="H35" s="5" t="str">
        <f t="shared" si="5"/>
        <v>-</v>
      </c>
      <c r="I35" s="4" t="str">
        <f t="shared" si="5"/>
        <v>-</v>
      </c>
      <c r="J35" s="5" t="str">
        <f t="shared" si="5"/>
        <v>-</v>
      </c>
      <c r="K35" s="4" t="str">
        <f t="shared" si="5"/>
        <v>-</v>
      </c>
      <c r="L35" s="147" t="str">
        <f t="shared" si="8"/>
        <v>-</v>
      </c>
      <c r="M35" s="76" t="str">
        <f t="shared" si="6"/>
        <v>-</v>
      </c>
      <c r="N35" s="147" t="str">
        <f t="shared" si="7"/>
        <v>-</v>
      </c>
      <c r="O35" s="16">
        <v>27</v>
      </c>
      <c r="P35" s="220" t="str">
        <f>CONCATENATE('Class Info.'!B36," ",'Class Info.'!C36)</f>
        <v xml:space="preserve"> </v>
      </c>
      <c r="Q35" s="83" t="s">
        <v>10</v>
      </c>
      <c r="R35" s="82" t="s">
        <v>10</v>
      </c>
      <c r="S35" s="83" t="s">
        <v>10</v>
      </c>
      <c r="T35" s="82" t="s">
        <v>10</v>
      </c>
      <c r="U35" s="83" t="s">
        <v>10</v>
      </c>
      <c r="V35" s="82" t="s">
        <v>10</v>
      </c>
      <c r="W35" s="83" t="s">
        <v>10</v>
      </c>
      <c r="X35" s="82" t="s">
        <v>10</v>
      </c>
      <c r="Y35" s="144" t="str">
        <f t="shared" si="10"/>
        <v>-</v>
      </c>
      <c r="Z35" s="144" t="str">
        <f t="shared" si="10"/>
        <v>-</v>
      </c>
      <c r="AA35" s="144" t="str">
        <f t="shared" si="10"/>
        <v>-</v>
      </c>
      <c r="AB35" s="144" t="str">
        <f t="shared" si="10"/>
        <v>-</v>
      </c>
      <c r="AC35" s="144" t="str">
        <f t="shared" si="10"/>
        <v>-</v>
      </c>
      <c r="AD35" s="144" t="str">
        <f t="shared" si="10"/>
        <v>-</v>
      </c>
      <c r="AE35" s="144" t="str">
        <f t="shared" si="10"/>
        <v>-</v>
      </c>
      <c r="AF35" s="144" t="str">
        <f t="shared" si="10"/>
        <v>-</v>
      </c>
    </row>
    <row r="36" spans="1:32" ht="16.5" customHeight="1" x14ac:dyDescent="0.25">
      <c r="A36" s="91">
        <v>28</v>
      </c>
      <c r="B36" s="114" t="str">
        <f t="shared" si="0"/>
        <v xml:space="preserve"> </v>
      </c>
      <c r="C36" s="220" t="str">
        <f>'Class Info.'!E37</f>
        <v>-</v>
      </c>
      <c r="D36" s="5" t="str">
        <f t="shared" si="5"/>
        <v>-</v>
      </c>
      <c r="E36" s="4" t="str">
        <f t="shared" si="5"/>
        <v>-</v>
      </c>
      <c r="F36" s="5" t="str">
        <f t="shared" si="5"/>
        <v>-</v>
      </c>
      <c r="G36" s="4" t="str">
        <f t="shared" si="5"/>
        <v>-</v>
      </c>
      <c r="H36" s="5" t="str">
        <f t="shared" si="5"/>
        <v>-</v>
      </c>
      <c r="I36" s="4" t="str">
        <f t="shared" si="5"/>
        <v>-</v>
      </c>
      <c r="J36" s="5" t="str">
        <f t="shared" si="5"/>
        <v>-</v>
      </c>
      <c r="K36" s="4" t="str">
        <f t="shared" si="5"/>
        <v>-</v>
      </c>
      <c r="L36" s="147" t="str">
        <f t="shared" si="8"/>
        <v>-</v>
      </c>
      <c r="M36" s="76" t="str">
        <f t="shared" si="6"/>
        <v>-</v>
      </c>
      <c r="N36" s="147" t="str">
        <f t="shared" si="7"/>
        <v>-</v>
      </c>
      <c r="O36" s="16">
        <v>28</v>
      </c>
      <c r="P36" s="220" t="str">
        <f>CONCATENATE('Class Info.'!B37," ",'Class Info.'!C37)</f>
        <v xml:space="preserve"> </v>
      </c>
      <c r="Q36" s="83" t="s">
        <v>10</v>
      </c>
      <c r="R36" s="82" t="s">
        <v>10</v>
      </c>
      <c r="S36" s="83" t="s">
        <v>10</v>
      </c>
      <c r="T36" s="82" t="s">
        <v>10</v>
      </c>
      <c r="U36" s="83" t="s">
        <v>10</v>
      </c>
      <c r="V36" s="82" t="s">
        <v>10</v>
      </c>
      <c r="W36" s="83" t="s">
        <v>10</v>
      </c>
      <c r="X36" s="82" t="s">
        <v>10</v>
      </c>
      <c r="Y36" s="144" t="str">
        <f t="shared" si="10"/>
        <v>-</v>
      </c>
      <c r="Z36" s="144" t="str">
        <f t="shared" si="10"/>
        <v>-</v>
      </c>
      <c r="AA36" s="144" t="str">
        <f t="shared" si="10"/>
        <v>-</v>
      </c>
      <c r="AB36" s="144" t="str">
        <f t="shared" si="10"/>
        <v>-</v>
      </c>
      <c r="AC36" s="144" t="str">
        <f t="shared" si="10"/>
        <v>-</v>
      </c>
      <c r="AD36" s="144" t="str">
        <f t="shared" si="10"/>
        <v>-</v>
      </c>
      <c r="AE36" s="144" t="str">
        <f t="shared" si="10"/>
        <v>-</v>
      </c>
      <c r="AF36" s="144" t="str">
        <f t="shared" si="10"/>
        <v>-</v>
      </c>
    </row>
    <row r="37" spans="1:32" ht="16.5" customHeight="1" x14ac:dyDescent="0.25">
      <c r="A37" s="91">
        <v>29</v>
      </c>
      <c r="B37" s="104" t="str">
        <f t="shared" si="0"/>
        <v xml:space="preserve"> </v>
      </c>
      <c r="C37" s="220" t="str">
        <f>'Class Info.'!E38</f>
        <v>-</v>
      </c>
      <c r="D37" s="5" t="str">
        <f t="shared" si="5"/>
        <v>-</v>
      </c>
      <c r="E37" s="4" t="str">
        <f t="shared" si="5"/>
        <v>-</v>
      </c>
      <c r="F37" s="5" t="str">
        <f t="shared" si="5"/>
        <v>-</v>
      </c>
      <c r="G37" s="4" t="str">
        <f t="shared" si="5"/>
        <v>-</v>
      </c>
      <c r="H37" s="5" t="str">
        <f t="shared" si="5"/>
        <v>-</v>
      </c>
      <c r="I37" s="4" t="str">
        <f t="shared" si="5"/>
        <v>-</v>
      </c>
      <c r="J37" s="5" t="str">
        <f t="shared" si="5"/>
        <v>-</v>
      </c>
      <c r="K37" s="4" t="str">
        <f t="shared" si="5"/>
        <v>-</v>
      </c>
      <c r="L37" s="147" t="str">
        <f t="shared" si="8"/>
        <v>-</v>
      </c>
      <c r="M37" s="76" t="str">
        <f t="shared" si="6"/>
        <v>-</v>
      </c>
      <c r="N37" s="147" t="str">
        <f t="shared" si="7"/>
        <v>-</v>
      </c>
      <c r="O37" s="16">
        <v>29</v>
      </c>
      <c r="P37" s="220" t="str">
        <f>CONCATENATE('Class Info.'!B38," ",'Class Info.'!C38)</f>
        <v xml:space="preserve"> </v>
      </c>
      <c r="Q37" s="83" t="s">
        <v>10</v>
      </c>
      <c r="R37" s="82" t="s">
        <v>10</v>
      </c>
      <c r="S37" s="83" t="s">
        <v>10</v>
      </c>
      <c r="T37" s="82" t="s">
        <v>10</v>
      </c>
      <c r="U37" s="83" t="s">
        <v>10</v>
      </c>
      <c r="V37" s="82" t="s">
        <v>10</v>
      </c>
      <c r="W37" s="83" t="s">
        <v>10</v>
      </c>
      <c r="X37" s="82" t="s">
        <v>10</v>
      </c>
      <c r="Y37" s="144" t="str">
        <f t="shared" si="10"/>
        <v>-</v>
      </c>
      <c r="Z37" s="144" t="str">
        <f t="shared" si="10"/>
        <v>-</v>
      </c>
      <c r="AA37" s="144" t="str">
        <f t="shared" si="10"/>
        <v>-</v>
      </c>
      <c r="AB37" s="144" t="str">
        <f t="shared" si="10"/>
        <v>-</v>
      </c>
      <c r="AC37" s="144" t="str">
        <f t="shared" si="10"/>
        <v>-</v>
      </c>
      <c r="AD37" s="144" t="str">
        <f t="shared" si="10"/>
        <v>-</v>
      </c>
      <c r="AE37" s="144" t="str">
        <f t="shared" si="10"/>
        <v>-</v>
      </c>
      <c r="AF37" s="144" t="str">
        <f t="shared" si="10"/>
        <v>-</v>
      </c>
    </row>
    <row r="38" spans="1:32" ht="16.5" customHeight="1" x14ac:dyDescent="0.25">
      <c r="A38" s="91">
        <v>30</v>
      </c>
      <c r="B38" s="114" t="str">
        <f t="shared" si="0"/>
        <v xml:space="preserve"> </v>
      </c>
      <c r="C38" s="220" t="str">
        <f>'Class Info.'!E39</f>
        <v>-</v>
      </c>
      <c r="D38" s="5" t="str">
        <f t="shared" si="5"/>
        <v>-</v>
      </c>
      <c r="E38" s="4" t="str">
        <f t="shared" si="5"/>
        <v>-</v>
      </c>
      <c r="F38" s="5" t="str">
        <f t="shared" si="5"/>
        <v>-</v>
      </c>
      <c r="G38" s="4" t="str">
        <f t="shared" si="5"/>
        <v>-</v>
      </c>
      <c r="H38" s="5" t="str">
        <f t="shared" si="5"/>
        <v>-</v>
      </c>
      <c r="I38" s="4" t="str">
        <f t="shared" si="5"/>
        <v>-</v>
      </c>
      <c r="J38" s="5" t="str">
        <f t="shared" si="5"/>
        <v>-</v>
      </c>
      <c r="K38" s="4" t="str">
        <f t="shared" si="5"/>
        <v>-</v>
      </c>
      <c r="L38" s="147" t="str">
        <f t="shared" si="8"/>
        <v>-</v>
      </c>
      <c r="M38" s="76" t="str">
        <f t="shared" si="6"/>
        <v>-</v>
      </c>
      <c r="N38" s="147" t="str">
        <f t="shared" si="7"/>
        <v>-</v>
      </c>
      <c r="O38" s="16">
        <v>30</v>
      </c>
      <c r="P38" s="220" t="str">
        <f>CONCATENATE('Class Info.'!B39," ",'Class Info.'!C39)</f>
        <v xml:space="preserve"> </v>
      </c>
      <c r="Q38" s="83" t="s">
        <v>10</v>
      </c>
      <c r="R38" s="82" t="s">
        <v>10</v>
      </c>
      <c r="S38" s="83" t="s">
        <v>10</v>
      </c>
      <c r="T38" s="82" t="s">
        <v>10</v>
      </c>
      <c r="U38" s="83" t="s">
        <v>10</v>
      </c>
      <c r="V38" s="82" t="s">
        <v>10</v>
      </c>
      <c r="W38" s="83" t="s">
        <v>10</v>
      </c>
      <c r="X38" s="82" t="s">
        <v>10</v>
      </c>
      <c r="Y38" s="144" t="str">
        <f t="shared" si="10"/>
        <v>-</v>
      </c>
      <c r="Z38" s="144" t="str">
        <f t="shared" si="10"/>
        <v>-</v>
      </c>
      <c r="AA38" s="144" t="str">
        <f t="shared" si="10"/>
        <v>-</v>
      </c>
      <c r="AB38" s="144" t="str">
        <f t="shared" si="10"/>
        <v>-</v>
      </c>
      <c r="AC38" s="144" t="str">
        <f t="shared" si="10"/>
        <v>-</v>
      </c>
      <c r="AD38" s="144" t="str">
        <f t="shared" si="10"/>
        <v>-</v>
      </c>
      <c r="AE38" s="144" t="str">
        <f t="shared" si="10"/>
        <v>-</v>
      </c>
      <c r="AF38" s="144" t="str">
        <f t="shared" si="10"/>
        <v>-</v>
      </c>
    </row>
    <row r="39" spans="1:32" ht="16.5" customHeight="1" x14ac:dyDescent="0.25">
      <c r="A39" s="91">
        <v>31</v>
      </c>
      <c r="B39" s="104" t="str">
        <f t="shared" si="0"/>
        <v xml:space="preserve"> </v>
      </c>
      <c r="C39" s="220" t="str">
        <f>'Class Info.'!E40</f>
        <v>-</v>
      </c>
      <c r="D39" s="5" t="str">
        <f t="shared" si="5"/>
        <v>-</v>
      </c>
      <c r="E39" s="4" t="str">
        <f t="shared" si="5"/>
        <v>-</v>
      </c>
      <c r="F39" s="5" t="str">
        <f t="shared" si="5"/>
        <v>-</v>
      </c>
      <c r="G39" s="4" t="str">
        <f t="shared" si="5"/>
        <v>-</v>
      </c>
      <c r="H39" s="5" t="str">
        <f t="shared" si="5"/>
        <v>-</v>
      </c>
      <c r="I39" s="4" t="str">
        <f t="shared" si="5"/>
        <v>-</v>
      </c>
      <c r="J39" s="5" t="str">
        <f t="shared" si="5"/>
        <v>-</v>
      </c>
      <c r="K39" s="4" t="str">
        <f t="shared" si="5"/>
        <v>-</v>
      </c>
      <c r="L39" s="147" t="str">
        <f t="shared" si="8"/>
        <v>-</v>
      </c>
      <c r="M39" s="76" t="str">
        <f t="shared" si="6"/>
        <v>-</v>
      </c>
      <c r="N39" s="147" t="str">
        <f t="shared" si="7"/>
        <v>-</v>
      </c>
      <c r="O39" s="16">
        <v>31</v>
      </c>
      <c r="P39" s="220" t="str">
        <f>CONCATENATE('Class Info.'!B40," ",'Class Info.'!C40)</f>
        <v xml:space="preserve"> </v>
      </c>
      <c r="Q39" s="83" t="s">
        <v>10</v>
      </c>
      <c r="R39" s="82" t="s">
        <v>10</v>
      </c>
      <c r="S39" s="83" t="s">
        <v>10</v>
      </c>
      <c r="T39" s="82" t="s">
        <v>10</v>
      </c>
      <c r="U39" s="83" t="s">
        <v>10</v>
      </c>
      <c r="V39" s="82" t="s">
        <v>10</v>
      </c>
      <c r="W39" s="83" t="s">
        <v>10</v>
      </c>
      <c r="X39" s="82" t="s">
        <v>10</v>
      </c>
      <c r="Y39" s="144" t="str">
        <f t="shared" si="10"/>
        <v>-</v>
      </c>
      <c r="Z39" s="144" t="str">
        <f t="shared" si="10"/>
        <v>-</v>
      </c>
      <c r="AA39" s="144" t="str">
        <f t="shared" si="10"/>
        <v>-</v>
      </c>
      <c r="AB39" s="144" t="str">
        <f t="shared" si="10"/>
        <v>-</v>
      </c>
      <c r="AC39" s="144" t="str">
        <f t="shared" si="10"/>
        <v>-</v>
      </c>
      <c r="AD39" s="144" t="str">
        <f t="shared" si="10"/>
        <v>-</v>
      </c>
      <c r="AE39" s="144" t="str">
        <f t="shared" si="10"/>
        <v>-</v>
      </c>
      <c r="AF39" s="144" t="str">
        <f t="shared" si="10"/>
        <v>-</v>
      </c>
    </row>
    <row r="40" spans="1:32" ht="16.5" customHeight="1" x14ac:dyDescent="0.25">
      <c r="A40" s="91">
        <v>32</v>
      </c>
      <c r="B40" s="114" t="str">
        <f t="shared" si="0"/>
        <v xml:space="preserve"> </v>
      </c>
      <c r="C40" s="220" t="str">
        <f>'Class Info.'!E41</f>
        <v>-</v>
      </c>
      <c r="D40" s="5" t="str">
        <f t="shared" si="5"/>
        <v>-</v>
      </c>
      <c r="E40" s="4" t="str">
        <f t="shared" si="5"/>
        <v>-</v>
      </c>
      <c r="F40" s="5" t="str">
        <f t="shared" si="5"/>
        <v>-</v>
      </c>
      <c r="G40" s="4" t="str">
        <f t="shared" si="5"/>
        <v>-</v>
      </c>
      <c r="H40" s="5" t="str">
        <f t="shared" si="5"/>
        <v>-</v>
      </c>
      <c r="I40" s="4" t="str">
        <f t="shared" si="5"/>
        <v>-</v>
      </c>
      <c r="J40" s="5" t="str">
        <f t="shared" si="5"/>
        <v>-</v>
      </c>
      <c r="K40" s="4" t="str">
        <f t="shared" si="5"/>
        <v>-</v>
      </c>
      <c r="L40" s="147" t="str">
        <f t="shared" si="8"/>
        <v>-</v>
      </c>
      <c r="M40" s="76" t="str">
        <f t="shared" si="6"/>
        <v>-</v>
      </c>
      <c r="N40" s="147" t="str">
        <f t="shared" si="7"/>
        <v>-</v>
      </c>
      <c r="O40" s="16">
        <v>32</v>
      </c>
      <c r="P40" s="220" t="str">
        <f>CONCATENATE('Class Info.'!B41," ",'Class Info.'!C41)</f>
        <v xml:space="preserve"> </v>
      </c>
      <c r="Q40" s="83" t="s">
        <v>10</v>
      </c>
      <c r="R40" s="82" t="s">
        <v>10</v>
      </c>
      <c r="S40" s="83" t="s">
        <v>10</v>
      </c>
      <c r="T40" s="82" t="s">
        <v>10</v>
      </c>
      <c r="U40" s="83" t="s">
        <v>10</v>
      </c>
      <c r="V40" s="82" t="s">
        <v>10</v>
      </c>
      <c r="W40" s="83" t="s">
        <v>10</v>
      </c>
      <c r="X40" s="82" t="s">
        <v>10</v>
      </c>
      <c r="Y40" s="144" t="str">
        <f t="shared" si="10"/>
        <v>-</v>
      </c>
      <c r="Z40" s="144" t="str">
        <f t="shared" si="10"/>
        <v>-</v>
      </c>
      <c r="AA40" s="144" t="str">
        <f t="shared" si="10"/>
        <v>-</v>
      </c>
      <c r="AB40" s="144" t="str">
        <f t="shared" si="10"/>
        <v>-</v>
      </c>
      <c r="AC40" s="144" t="str">
        <f t="shared" si="10"/>
        <v>-</v>
      </c>
      <c r="AD40" s="144" t="str">
        <f t="shared" si="10"/>
        <v>-</v>
      </c>
      <c r="AE40" s="144" t="str">
        <f t="shared" si="10"/>
        <v>-</v>
      </c>
      <c r="AF40" s="144" t="str">
        <f t="shared" si="10"/>
        <v>-</v>
      </c>
    </row>
    <row r="41" spans="1:32" ht="16.5" customHeight="1" x14ac:dyDescent="0.25">
      <c r="A41" s="91">
        <v>33</v>
      </c>
      <c r="B41" s="104" t="str">
        <f t="shared" si="0"/>
        <v xml:space="preserve"> </v>
      </c>
      <c r="C41" s="220" t="str">
        <f>'Class Info.'!E42</f>
        <v>-</v>
      </c>
      <c r="D41" s="5" t="str">
        <f t="shared" si="5"/>
        <v>-</v>
      </c>
      <c r="E41" s="4" t="str">
        <f t="shared" si="5"/>
        <v>-</v>
      </c>
      <c r="F41" s="5" t="str">
        <f t="shared" si="5"/>
        <v>-</v>
      </c>
      <c r="G41" s="4" t="str">
        <f t="shared" si="5"/>
        <v>-</v>
      </c>
      <c r="H41" s="5" t="str">
        <f t="shared" si="5"/>
        <v>-</v>
      </c>
      <c r="I41" s="4" t="str">
        <f t="shared" si="5"/>
        <v>-</v>
      </c>
      <c r="J41" s="5" t="str">
        <f t="shared" si="5"/>
        <v>-</v>
      </c>
      <c r="K41" s="4" t="str">
        <f t="shared" si="5"/>
        <v>-</v>
      </c>
      <c r="L41" s="147" t="str">
        <f t="shared" si="8"/>
        <v>-</v>
      </c>
      <c r="M41" s="76" t="str">
        <f t="shared" si="6"/>
        <v>-</v>
      </c>
      <c r="N41" s="147" t="str">
        <f t="shared" si="7"/>
        <v>-</v>
      </c>
      <c r="O41" s="16">
        <v>33</v>
      </c>
      <c r="P41" s="220" t="str">
        <f>CONCATENATE('Class Info.'!B42," ",'Class Info.'!C42)</f>
        <v xml:space="preserve"> </v>
      </c>
      <c r="Q41" s="83" t="s">
        <v>10</v>
      </c>
      <c r="R41" s="82" t="s">
        <v>10</v>
      </c>
      <c r="S41" s="83" t="s">
        <v>10</v>
      </c>
      <c r="T41" s="82" t="s">
        <v>10</v>
      </c>
      <c r="U41" s="83" t="s">
        <v>10</v>
      </c>
      <c r="V41" s="82" t="s">
        <v>10</v>
      </c>
      <c r="W41" s="83" t="s">
        <v>10</v>
      </c>
      <c r="X41" s="82" t="s">
        <v>10</v>
      </c>
      <c r="Y41" s="144" t="str">
        <f t="shared" si="10"/>
        <v>-</v>
      </c>
      <c r="Z41" s="144" t="str">
        <f t="shared" si="10"/>
        <v>-</v>
      </c>
      <c r="AA41" s="144" t="str">
        <f t="shared" si="10"/>
        <v>-</v>
      </c>
      <c r="AB41" s="144" t="str">
        <f t="shared" si="10"/>
        <v>-</v>
      </c>
      <c r="AC41" s="144" t="str">
        <f t="shared" si="10"/>
        <v>-</v>
      </c>
      <c r="AD41" s="144" t="str">
        <f t="shared" si="10"/>
        <v>-</v>
      </c>
      <c r="AE41" s="144" t="str">
        <f t="shared" si="10"/>
        <v>-</v>
      </c>
      <c r="AF41" s="144" t="str">
        <f t="shared" si="10"/>
        <v>-</v>
      </c>
    </row>
    <row r="42" spans="1:32" ht="16.5" customHeight="1" x14ac:dyDescent="0.25">
      <c r="A42" s="91">
        <v>34</v>
      </c>
      <c r="B42" s="114" t="str">
        <f t="shared" si="0"/>
        <v xml:space="preserve"> </v>
      </c>
      <c r="C42" s="220" t="str">
        <f>'Class Info.'!E43</f>
        <v>-</v>
      </c>
      <c r="D42" s="5" t="str">
        <f t="shared" si="5"/>
        <v>-</v>
      </c>
      <c r="E42" s="4" t="str">
        <f t="shared" si="5"/>
        <v>-</v>
      </c>
      <c r="F42" s="5" t="str">
        <f t="shared" si="5"/>
        <v>-</v>
      </c>
      <c r="G42" s="4" t="str">
        <f t="shared" si="5"/>
        <v>-</v>
      </c>
      <c r="H42" s="5" t="str">
        <f t="shared" si="5"/>
        <v>-</v>
      </c>
      <c r="I42" s="4" t="str">
        <f t="shared" si="5"/>
        <v>-</v>
      </c>
      <c r="J42" s="5" t="str">
        <f t="shared" si="5"/>
        <v>-</v>
      </c>
      <c r="K42" s="4" t="str">
        <f t="shared" si="5"/>
        <v>-</v>
      </c>
      <c r="L42" s="147" t="str">
        <f t="shared" si="8"/>
        <v>-</v>
      </c>
      <c r="M42" s="76" t="str">
        <f t="shared" si="6"/>
        <v>-</v>
      </c>
      <c r="N42" s="147" t="str">
        <f t="shared" si="7"/>
        <v>-</v>
      </c>
      <c r="O42" s="16">
        <v>34</v>
      </c>
      <c r="P42" s="220" t="str">
        <f>CONCATENATE('Class Info.'!B43," ",'Class Info.'!C43)</f>
        <v xml:space="preserve"> </v>
      </c>
      <c r="Q42" s="83" t="s">
        <v>10</v>
      </c>
      <c r="R42" s="82" t="s">
        <v>10</v>
      </c>
      <c r="S42" s="83" t="s">
        <v>10</v>
      </c>
      <c r="T42" s="82" t="s">
        <v>10</v>
      </c>
      <c r="U42" s="83" t="s">
        <v>10</v>
      </c>
      <c r="V42" s="82" t="s">
        <v>10</v>
      </c>
      <c r="W42" s="83" t="s">
        <v>10</v>
      </c>
      <c r="X42" s="82" t="s">
        <v>10</v>
      </c>
      <c r="Y42" s="144" t="str">
        <f t="shared" si="10"/>
        <v>-</v>
      </c>
      <c r="Z42" s="144" t="str">
        <f t="shared" si="10"/>
        <v>-</v>
      </c>
      <c r="AA42" s="144" t="str">
        <f t="shared" si="10"/>
        <v>-</v>
      </c>
      <c r="AB42" s="144" t="str">
        <f t="shared" si="10"/>
        <v>-</v>
      </c>
      <c r="AC42" s="144" t="str">
        <f t="shared" si="10"/>
        <v>-</v>
      </c>
      <c r="AD42" s="144" t="str">
        <f t="shared" si="10"/>
        <v>-</v>
      </c>
      <c r="AE42" s="144" t="str">
        <f t="shared" si="10"/>
        <v>-</v>
      </c>
      <c r="AF42" s="144" t="str">
        <f t="shared" si="10"/>
        <v>-</v>
      </c>
    </row>
    <row r="43" spans="1:32" ht="16.5" customHeight="1" x14ac:dyDescent="0.25">
      <c r="A43" s="105">
        <v>35</v>
      </c>
      <c r="B43" s="104" t="str">
        <f t="shared" si="0"/>
        <v xml:space="preserve"> </v>
      </c>
      <c r="C43" s="220" t="str">
        <f>'Class Info.'!E44</f>
        <v>-</v>
      </c>
      <c r="D43" s="5" t="str">
        <f t="shared" si="5"/>
        <v>-</v>
      </c>
      <c r="E43" s="4" t="str">
        <f t="shared" si="5"/>
        <v>-</v>
      </c>
      <c r="F43" s="5" t="str">
        <f t="shared" si="5"/>
        <v>-</v>
      </c>
      <c r="G43" s="4" t="str">
        <f t="shared" si="5"/>
        <v>-</v>
      </c>
      <c r="H43" s="5" t="str">
        <f t="shared" si="5"/>
        <v>-</v>
      </c>
      <c r="I43" s="4" t="str">
        <f t="shared" si="5"/>
        <v>-</v>
      </c>
      <c r="J43" s="5" t="str">
        <f t="shared" si="5"/>
        <v>-</v>
      </c>
      <c r="K43" s="4" t="str">
        <f t="shared" si="5"/>
        <v>-</v>
      </c>
      <c r="L43" s="147" t="str">
        <f t="shared" si="8"/>
        <v>-</v>
      </c>
      <c r="M43" s="76" t="str">
        <f t="shared" si="6"/>
        <v>-</v>
      </c>
      <c r="N43" s="147" t="str">
        <f t="shared" si="7"/>
        <v>-</v>
      </c>
      <c r="O43" s="88">
        <v>35</v>
      </c>
      <c r="P43" s="220" t="str">
        <f>CONCATENATE('Class Info.'!B44," ",'Class Info.'!C44)</f>
        <v xml:space="preserve"> </v>
      </c>
      <c r="Q43" s="83" t="s">
        <v>10</v>
      </c>
      <c r="R43" s="82" t="s">
        <v>10</v>
      </c>
      <c r="S43" s="83" t="s">
        <v>10</v>
      </c>
      <c r="T43" s="82" t="s">
        <v>10</v>
      </c>
      <c r="U43" s="83" t="s">
        <v>10</v>
      </c>
      <c r="V43" s="82" t="s">
        <v>10</v>
      </c>
      <c r="W43" s="83" t="s">
        <v>10</v>
      </c>
      <c r="X43" s="82" t="s">
        <v>10</v>
      </c>
      <c r="Y43" s="144" t="str">
        <f t="shared" si="10"/>
        <v>-</v>
      </c>
      <c r="Z43" s="144" t="str">
        <f t="shared" si="10"/>
        <v>-</v>
      </c>
      <c r="AA43" s="144" t="str">
        <f t="shared" si="10"/>
        <v>-</v>
      </c>
      <c r="AB43" s="144" t="str">
        <f t="shared" si="10"/>
        <v>-</v>
      </c>
      <c r="AC43" s="144" t="str">
        <f t="shared" si="10"/>
        <v>-</v>
      </c>
      <c r="AD43" s="144" t="str">
        <f t="shared" si="10"/>
        <v>-</v>
      </c>
      <c r="AE43" s="144" t="str">
        <f t="shared" si="10"/>
        <v>-</v>
      </c>
      <c r="AF43" s="144" t="str">
        <f t="shared" si="10"/>
        <v>-</v>
      </c>
    </row>
    <row r="44" spans="1:32" ht="18" customHeight="1" x14ac:dyDescent="0.25">
      <c r="A44" s="317" t="s">
        <v>93</v>
      </c>
      <c r="B44" s="317"/>
      <c r="C44" s="195"/>
      <c r="D44" s="75" t="str">
        <f t="shared" ref="D44:K44" si="11">IFERROR(AVERAGE(D9:D43),"-")</f>
        <v>-</v>
      </c>
      <c r="E44" s="75" t="str">
        <f>IFERROR(AVERAGE(E9:E43),"-")</f>
        <v>-</v>
      </c>
      <c r="F44" s="75" t="str">
        <f t="shared" si="11"/>
        <v>-</v>
      </c>
      <c r="G44" s="75" t="str">
        <f t="shared" si="11"/>
        <v>-</v>
      </c>
      <c r="H44" s="75" t="str">
        <f t="shared" si="11"/>
        <v>-</v>
      </c>
      <c r="I44" s="75" t="str">
        <f t="shared" si="11"/>
        <v>-</v>
      </c>
      <c r="J44" s="75" t="str">
        <f t="shared" si="11"/>
        <v>-</v>
      </c>
      <c r="K44" s="75" t="str">
        <f t="shared" si="11"/>
        <v>-</v>
      </c>
      <c r="L44" s="168" t="str">
        <f>IFERROR((IF((MAX(D44:K44)/$M$6)=0,"-",MAX(D44:K44)/$M$6)),"-")</f>
        <v>-</v>
      </c>
      <c r="M44" s="167" t="str">
        <f>IFERROR((IF((MAX(D44:K44)-D44)/D44=0,"-",MAX(D44:K44)-D44)/D44),"-")</f>
        <v>-</v>
      </c>
      <c r="N44" s="148" t="str">
        <f>IFERROR((COUNTIF(N9:N43,"Yes")/(COUNTIF(N9:N43,"Yes")+COUNTIF(N9:N43,"No"))),"-")</f>
        <v>-</v>
      </c>
      <c r="O44" s="357" t="s">
        <v>11</v>
      </c>
      <c r="P44" s="357"/>
      <c r="Q44" s="72" t="str">
        <f t="shared" ref="Q44:X44" si="12">IFERROR(AVERAGE(Q9:Q43),"-")</f>
        <v>-</v>
      </c>
      <c r="R44" s="72" t="str">
        <f t="shared" si="12"/>
        <v>-</v>
      </c>
      <c r="S44" s="72" t="str">
        <f t="shared" si="12"/>
        <v>-</v>
      </c>
      <c r="T44" s="72" t="str">
        <f t="shared" si="12"/>
        <v>-</v>
      </c>
      <c r="U44" s="72" t="str">
        <f t="shared" si="12"/>
        <v>-</v>
      </c>
      <c r="V44" s="72" t="str">
        <f t="shared" si="12"/>
        <v>-</v>
      </c>
      <c r="W44" s="72" t="str">
        <f t="shared" si="12"/>
        <v>-</v>
      </c>
      <c r="X44" s="72" t="str">
        <f t="shared" si="12"/>
        <v>-</v>
      </c>
    </row>
    <row r="45" spans="1:32" s="1" customFormat="1" ht="18.75" customHeight="1" x14ac:dyDescent="0.25">
      <c r="A45" s="316" t="s">
        <v>91</v>
      </c>
      <c r="B45" s="316"/>
      <c r="C45" s="194"/>
      <c r="D45" s="146" t="str">
        <f>IFERROR((D44/$M$6),"-")</f>
        <v>-</v>
      </c>
      <c r="E45" s="146" t="str">
        <f t="shared" ref="E45:K45" si="13">IFERROR((E44/$M$6),"-")</f>
        <v>-</v>
      </c>
      <c r="F45" s="146" t="str">
        <f>IFERROR((F44/$M$6),"-")</f>
        <v>-</v>
      </c>
      <c r="G45" s="146" t="str">
        <f t="shared" si="13"/>
        <v>-</v>
      </c>
      <c r="H45" s="146" t="str">
        <f t="shared" si="13"/>
        <v>-</v>
      </c>
      <c r="I45" s="146" t="str">
        <f t="shared" si="13"/>
        <v>-</v>
      </c>
      <c r="J45" s="146" t="str">
        <f t="shared" si="13"/>
        <v>-</v>
      </c>
      <c r="K45" s="146" t="str">
        <f t="shared" si="13"/>
        <v>-</v>
      </c>
      <c r="L45" s="318"/>
      <c r="M45" s="319"/>
      <c r="N45" s="319"/>
    </row>
    <row r="46" spans="1:32" s="1" customFormat="1" ht="18.75" customHeight="1" x14ac:dyDescent="0.25">
      <c r="A46" s="317" t="s">
        <v>94</v>
      </c>
      <c r="B46" s="317"/>
      <c r="C46" s="195"/>
      <c r="D46" s="106" t="s">
        <v>10</v>
      </c>
      <c r="E46" s="75" t="str">
        <f t="shared" ref="E46:K46" si="14">IFERROR(((E44-D44)/D44),"-")</f>
        <v>-</v>
      </c>
      <c r="F46" s="75" t="str">
        <f t="shared" si="14"/>
        <v>-</v>
      </c>
      <c r="G46" s="75" t="str">
        <f t="shared" si="14"/>
        <v>-</v>
      </c>
      <c r="H46" s="75" t="str">
        <f t="shared" si="14"/>
        <v>-</v>
      </c>
      <c r="I46" s="75" t="str">
        <f t="shared" si="14"/>
        <v>-</v>
      </c>
      <c r="J46" s="75" t="str">
        <f t="shared" si="14"/>
        <v>-</v>
      </c>
      <c r="K46" s="75" t="str">
        <f t="shared" si="14"/>
        <v>-</v>
      </c>
      <c r="L46" s="320"/>
      <c r="M46" s="321"/>
      <c r="N46" s="321"/>
    </row>
    <row r="47" spans="1:32" s="1" customFormat="1" ht="18.75" customHeight="1" x14ac:dyDescent="0.25">
      <c r="A47" s="316" t="s">
        <v>92</v>
      </c>
      <c r="B47" s="316"/>
      <c r="C47" s="194"/>
      <c r="D47" s="146" t="str">
        <f>IFERROR((COUNTIF(Y9:Y43,"Yes")/(COUNTIF(Y9:Y43,"Yes")+COUNTIF(Y9:Y43,"No"))),"-")</f>
        <v>-</v>
      </c>
      <c r="E47" s="146" t="str">
        <f t="shared" ref="E47:K47" si="15">IFERROR((COUNTIF(Z9:Z43,"Yes")/(COUNTIF(Z9:Z43,"Yes")+COUNTIF(Z9:Z43,"No"))),"-")</f>
        <v>-</v>
      </c>
      <c r="F47" s="146" t="str">
        <f t="shared" si="15"/>
        <v>-</v>
      </c>
      <c r="G47" s="146" t="str">
        <f t="shared" si="15"/>
        <v>-</v>
      </c>
      <c r="H47" s="146" t="str">
        <f t="shared" si="15"/>
        <v>-</v>
      </c>
      <c r="I47" s="146" t="str">
        <f t="shared" si="15"/>
        <v>-</v>
      </c>
      <c r="J47" s="146" t="str">
        <f t="shared" si="15"/>
        <v>-</v>
      </c>
      <c r="K47" s="146" t="str">
        <f t="shared" si="15"/>
        <v>-</v>
      </c>
      <c r="L47" s="320"/>
      <c r="M47" s="321"/>
      <c r="N47" s="321"/>
    </row>
  </sheetData>
  <sheetProtection algorithmName="SHA-512" hashValue="htam2gMcS3Tu03BsfH8MvbqtS3w/1Mxc8ulRwPUorMJSrttXxtkkNntSK/U2kpAdCMcf7V2cz4VkbhvUB0szzQ==" saltValue="dvY9GkN9QFwv5DHtvvx5XQ==" spinCount="100000" sheet="1" objects="1" scenarios="1"/>
  <sortState ref="P9:X43">
    <sortCondition ref="P9:P43"/>
  </sortState>
  <mergeCells count="18">
    <mergeCell ref="O44:P44"/>
    <mergeCell ref="B2:N2"/>
    <mergeCell ref="Q2:T2"/>
    <mergeCell ref="B3:N3"/>
    <mergeCell ref="A5:B5"/>
    <mergeCell ref="D5:F5"/>
    <mergeCell ref="A6:B6"/>
    <mergeCell ref="D6:F6"/>
    <mergeCell ref="G6:H6"/>
    <mergeCell ref="G5:H5"/>
    <mergeCell ref="J5:K6"/>
    <mergeCell ref="O8:P8"/>
    <mergeCell ref="A8:B8"/>
    <mergeCell ref="A45:B45"/>
    <mergeCell ref="L45:N47"/>
    <mergeCell ref="A46:B46"/>
    <mergeCell ref="A47:B47"/>
    <mergeCell ref="A44:B44"/>
  </mergeCells>
  <dataValidations count="2">
    <dataValidation allowBlank="1" showErrorMessage="1" sqref="L45 J5 Q7:XFD44 D45:K47 A8:A47 J7:K7 D8:O44 A5:D6 A7:E7 G5:G7"/>
    <dataValidation allowBlank="1" showErrorMessage="1" promptTitle="Don't Change This Cell." prompt="If you wish to change a student name, enter it into the &quot;70&quot; spreadsheet and hit the &quot;reset&quot; button." sqref="B9:C43 P9:P43"/>
  </dataValidations>
  <pageMargins left="0.3" right="0.3" top="0.3" bottom="0.3"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7030A0"/>
  </sheetPr>
  <dimension ref="A1:R46"/>
  <sheetViews>
    <sheetView view="pageLayout" workbookViewId="0">
      <selection activeCell="C9" sqref="C9"/>
    </sheetView>
  </sheetViews>
  <sheetFormatPr defaultRowHeight="15" x14ac:dyDescent="0.25"/>
  <cols>
    <col min="1" max="1" width="3.85546875" customWidth="1"/>
    <col min="2" max="2" width="21.85546875" customWidth="1"/>
    <col min="3" max="3" width="8.5703125" bestFit="1" customWidth="1"/>
    <col min="4" max="9" width="8" customWidth="1"/>
    <col min="10" max="12" width="8.85546875" customWidth="1"/>
    <col min="13" max="18" width="4.85546875" hidden="1" customWidth="1"/>
  </cols>
  <sheetData>
    <row r="1" spans="1:18" ht="7.5" customHeight="1" x14ac:dyDescent="0.25"/>
    <row r="2" spans="1:18" ht="27.75" customHeight="1" x14ac:dyDescent="0.3">
      <c r="B2" s="272" t="s">
        <v>75</v>
      </c>
      <c r="C2" s="272"/>
      <c r="D2" s="272"/>
      <c r="E2" s="272"/>
      <c r="F2" s="272"/>
      <c r="G2" s="272"/>
      <c r="H2" s="272"/>
      <c r="I2" s="272"/>
      <c r="J2" s="272"/>
      <c r="K2" s="272"/>
      <c r="L2" s="272"/>
    </row>
    <row r="3" spans="1:18" ht="20.25" customHeight="1" x14ac:dyDescent="0.25">
      <c r="B3" s="273" t="s">
        <v>17</v>
      </c>
      <c r="C3" s="273"/>
      <c r="D3" s="273"/>
      <c r="E3" s="273"/>
      <c r="F3" s="273"/>
      <c r="G3" s="273"/>
      <c r="H3" s="273"/>
      <c r="I3" s="273"/>
      <c r="J3" s="273"/>
      <c r="K3" s="273"/>
      <c r="L3" s="273"/>
    </row>
    <row r="4" spans="1:18" ht="4.5" customHeight="1" x14ac:dyDescent="0.25">
      <c r="B4" s="6"/>
      <c r="C4" s="192"/>
      <c r="D4" s="6"/>
      <c r="E4" s="6"/>
      <c r="F4" s="6"/>
      <c r="G4" s="6"/>
      <c r="H4" s="6"/>
      <c r="I4" s="6"/>
      <c r="J4" s="140"/>
      <c r="K4" s="6"/>
      <c r="L4" s="6"/>
    </row>
    <row r="5" spans="1:18" ht="17.25" customHeight="1" x14ac:dyDescent="0.25">
      <c r="A5" s="271" t="s">
        <v>25</v>
      </c>
      <c r="B5" s="271"/>
      <c r="C5" s="191"/>
      <c r="D5" s="271" t="s">
        <v>27</v>
      </c>
      <c r="E5" s="271"/>
      <c r="F5" s="271" t="s">
        <v>26</v>
      </c>
      <c r="G5" s="271"/>
      <c r="H5" s="10"/>
      <c r="I5" s="323" t="s">
        <v>70</v>
      </c>
      <c r="J5" s="323"/>
      <c r="K5" s="163" t="s">
        <v>98</v>
      </c>
      <c r="L5" s="154" t="s">
        <v>96</v>
      </c>
    </row>
    <row r="6" spans="1:18" ht="15.75" customHeight="1" x14ac:dyDescent="0.25">
      <c r="A6" s="335" t="str">
        <f>'Class Info.'!A7</f>
        <v>??</v>
      </c>
      <c r="B6" s="337"/>
      <c r="C6" s="226"/>
      <c r="D6" s="335" t="str">
        <f>'Class Info.'!E7</f>
        <v>??</v>
      </c>
      <c r="E6" s="337"/>
      <c r="F6" s="335" t="str">
        <f>'Class Info.'!H7</f>
        <v>?</v>
      </c>
      <c r="G6" s="337"/>
      <c r="H6" s="92"/>
      <c r="I6" s="323"/>
      <c r="J6" s="323"/>
      <c r="K6" s="111" t="s">
        <v>10</v>
      </c>
      <c r="L6" s="111" t="s">
        <v>10</v>
      </c>
    </row>
    <row r="7" spans="1:18" ht="7.5" customHeight="1" x14ac:dyDescent="0.25">
      <c r="A7" s="94"/>
      <c r="B7" s="94"/>
      <c r="C7" s="94"/>
      <c r="D7" s="94"/>
      <c r="E7" s="94"/>
      <c r="F7" s="94"/>
      <c r="G7" s="94"/>
      <c r="H7" s="94"/>
      <c r="I7" s="94"/>
      <c r="J7" s="94"/>
      <c r="K7" s="95"/>
      <c r="L7" s="96"/>
    </row>
    <row r="8" spans="1:18" s="1" customFormat="1" ht="17.25" customHeight="1" thickBot="1" x14ac:dyDescent="0.3">
      <c r="A8" s="309" t="s">
        <v>2</v>
      </c>
      <c r="B8" s="310"/>
      <c r="C8" s="196" t="s">
        <v>119</v>
      </c>
      <c r="D8" s="150" t="s">
        <v>18</v>
      </c>
      <c r="E8" s="150" t="s">
        <v>19</v>
      </c>
      <c r="F8" s="150" t="s">
        <v>20</v>
      </c>
      <c r="G8" s="150" t="s">
        <v>21</v>
      </c>
      <c r="H8" s="150" t="s">
        <v>22</v>
      </c>
      <c r="I8" s="150" t="s">
        <v>23</v>
      </c>
      <c r="J8" s="170" t="s">
        <v>42</v>
      </c>
      <c r="K8" s="169" t="s">
        <v>97</v>
      </c>
      <c r="L8" s="170" t="s">
        <v>90</v>
      </c>
    </row>
    <row r="9" spans="1:18" ht="17.25" customHeight="1" thickTop="1" x14ac:dyDescent="0.25">
      <c r="A9" s="85">
        <v>1</v>
      </c>
      <c r="B9" s="220" t="str">
        <f>CONCATENATE('Class Info.'!B10," ",'Class Info.'!C10)</f>
        <v xml:space="preserve"> </v>
      </c>
      <c r="C9" s="220" t="str">
        <f>'Class Info.'!E10</f>
        <v>-</v>
      </c>
      <c r="D9" s="188" t="s">
        <v>10</v>
      </c>
      <c r="E9" s="189" t="s">
        <v>10</v>
      </c>
      <c r="F9" s="188" t="s">
        <v>10</v>
      </c>
      <c r="G9" s="189" t="s">
        <v>10</v>
      </c>
      <c r="H9" s="188" t="s">
        <v>10</v>
      </c>
      <c r="I9" s="189" t="s">
        <v>10</v>
      </c>
      <c r="J9" s="171" t="str">
        <f t="shared" ref="J9:J43" si="0">IFERROR((AVERAGE(D9:I9)),"-")</f>
        <v>-</v>
      </c>
      <c r="K9" s="76" t="str">
        <f t="shared" ref="K9:K43" si="1">IFERROR((IF((J9/$K$6)=0,"-",J9/$K$6)),"-")</f>
        <v>-</v>
      </c>
      <c r="L9" s="147" t="str">
        <f t="shared" ref="L9:L43" si="2">IFERROR(((IF((J9/L$6)=0,"-",IF(J9&gt;=L$6,"Yes","No")))),"-")</f>
        <v>-</v>
      </c>
      <c r="M9" s="144" t="str">
        <f t="shared" ref="M9:R9" si="3">IFERROR((IF((D9/$L$6)=0,"-",IF(D9&gt;=$L$6,"Yes","No"))),"-")</f>
        <v>-</v>
      </c>
      <c r="N9" s="144" t="str">
        <f t="shared" si="3"/>
        <v>-</v>
      </c>
      <c r="O9" s="144" t="str">
        <f t="shared" si="3"/>
        <v>-</v>
      </c>
      <c r="P9" s="144" t="str">
        <f t="shared" si="3"/>
        <v>-</v>
      </c>
      <c r="Q9" s="144" t="str">
        <f t="shared" si="3"/>
        <v>-</v>
      </c>
      <c r="R9" s="144" t="str">
        <f t="shared" si="3"/>
        <v>-</v>
      </c>
    </row>
    <row r="10" spans="1:18" ht="17.25" customHeight="1" x14ac:dyDescent="0.25">
      <c r="A10" s="16">
        <v>2</v>
      </c>
      <c r="B10" s="221" t="str">
        <f>CONCATENATE('Class Info.'!B11," ",'Class Info.'!C11)</f>
        <v xml:space="preserve"> </v>
      </c>
      <c r="C10" s="220" t="str">
        <f>'Class Info.'!E11</f>
        <v>-</v>
      </c>
      <c r="D10" s="188" t="s">
        <v>10</v>
      </c>
      <c r="E10" s="190" t="s">
        <v>10</v>
      </c>
      <c r="F10" s="188" t="s">
        <v>10</v>
      </c>
      <c r="G10" s="190" t="s">
        <v>10</v>
      </c>
      <c r="H10" s="188" t="s">
        <v>10</v>
      </c>
      <c r="I10" s="190" t="s">
        <v>10</v>
      </c>
      <c r="J10" s="171" t="str">
        <f t="shared" si="0"/>
        <v>-</v>
      </c>
      <c r="K10" s="76" t="str">
        <f t="shared" si="1"/>
        <v>-</v>
      </c>
      <c r="L10" s="147" t="str">
        <f t="shared" si="2"/>
        <v>-</v>
      </c>
      <c r="M10" s="144" t="str">
        <f t="shared" ref="M10:M43" si="4">IFERROR((IF((D10/$L$6)=0,"-",IF(D10&gt;=$L$6,"Yes","No"))),"-")</f>
        <v>-</v>
      </c>
      <c r="N10" s="144" t="str">
        <f t="shared" ref="N10:N43" si="5">IFERROR((IF((E10/$L$6)=0,"-",IF(E10&gt;=$L$6,"Yes","No"))),"-")</f>
        <v>-</v>
      </c>
      <c r="O10" s="144" t="str">
        <f t="shared" ref="O10:O43" si="6">IFERROR((IF((F10/$L$6)=0,"-",IF(F10&gt;=$L$6,"Yes","No"))),"-")</f>
        <v>-</v>
      </c>
      <c r="P10" s="144" t="str">
        <f t="shared" ref="P10:P43" si="7">IFERROR((IF((G10/$L$6)=0,"-",IF(G10&gt;=$L$6,"Yes","No"))),"-")</f>
        <v>-</v>
      </c>
      <c r="Q10" s="144" t="str">
        <f t="shared" ref="Q10:Q43" si="8">IFERROR((IF((H10/$L$6)=0,"-",IF(H10&gt;=$L$6,"Yes","No"))),"-")</f>
        <v>-</v>
      </c>
      <c r="R10" s="144" t="str">
        <f t="shared" ref="R10:R43" si="9">IFERROR((IF((I10/$L$6)=0,"-",IF(I10&gt;=$L$6,"Yes","No"))),"-")</f>
        <v>-</v>
      </c>
    </row>
    <row r="11" spans="1:18" ht="17.25" customHeight="1" x14ac:dyDescent="0.25">
      <c r="A11" s="16">
        <v>3</v>
      </c>
      <c r="B11" s="221" t="str">
        <f>CONCATENATE('Class Info.'!B12," ",'Class Info.'!C12)</f>
        <v xml:space="preserve"> </v>
      </c>
      <c r="C11" s="220" t="str">
        <f>'Class Info.'!E12</f>
        <v>-</v>
      </c>
      <c r="D11" s="188" t="s">
        <v>10</v>
      </c>
      <c r="E11" s="190" t="s">
        <v>10</v>
      </c>
      <c r="F11" s="188" t="s">
        <v>10</v>
      </c>
      <c r="G11" s="190" t="s">
        <v>10</v>
      </c>
      <c r="H11" s="188" t="s">
        <v>10</v>
      </c>
      <c r="I11" s="190" t="s">
        <v>10</v>
      </c>
      <c r="J11" s="171" t="str">
        <f t="shared" si="0"/>
        <v>-</v>
      </c>
      <c r="K11" s="76" t="str">
        <f t="shared" si="1"/>
        <v>-</v>
      </c>
      <c r="L11" s="147" t="str">
        <f t="shared" si="2"/>
        <v>-</v>
      </c>
      <c r="M11" s="144" t="str">
        <f t="shared" si="4"/>
        <v>-</v>
      </c>
      <c r="N11" s="144" t="str">
        <f t="shared" si="5"/>
        <v>-</v>
      </c>
      <c r="O11" s="144" t="str">
        <f t="shared" si="6"/>
        <v>-</v>
      </c>
      <c r="P11" s="144" t="str">
        <f t="shared" si="7"/>
        <v>-</v>
      </c>
      <c r="Q11" s="144" t="str">
        <f t="shared" si="8"/>
        <v>-</v>
      </c>
      <c r="R11" s="144" t="str">
        <f t="shared" si="9"/>
        <v>-</v>
      </c>
    </row>
    <row r="12" spans="1:18" ht="17.25" customHeight="1" x14ac:dyDescent="0.25">
      <c r="A12" s="16">
        <v>4</v>
      </c>
      <c r="B12" s="220" t="str">
        <f>CONCATENATE('Class Info.'!B13," ",'Class Info.'!C13)</f>
        <v xml:space="preserve"> </v>
      </c>
      <c r="C12" s="220" t="str">
        <f>'Class Info.'!E13</f>
        <v>-</v>
      </c>
      <c r="D12" s="188" t="s">
        <v>10</v>
      </c>
      <c r="E12" s="190" t="s">
        <v>10</v>
      </c>
      <c r="F12" s="188" t="s">
        <v>10</v>
      </c>
      <c r="G12" s="190" t="s">
        <v>10</v>
      </c>
      <c r="H12" s="188" t="s">
        <v>10</v>
      </c>
      <c r="I12" s="190" t="s">
        <v>10</v>
      </c>
      <c r="J12" s="171" t="str">
        <f t="shared" si="0"/>
        <v>-</v>
      </c>
      <c r="K12" s="76" t="str">
        <f t="shared" si="1"/>
        <v>-</v>
      </c>
      <c r="L12" s="147" t="str">
        <f t="shared" si="2"/>
        <v>-</v>
      </c>
      <c r="M12" s="144" t="str">
        <f t="shared" si="4"/>
        <v>-</v>
      </c>
      <c r="N12" s="144" t="str">
        <f t="shared" si="5"/>
        <v>-</v>
      </c>
      <c r="O12" s="144" t="str">
        <f t="shared" si="6"/>
        <v>-</v>
      </c>
      <c r="P12" s="144" t="str">
        <f t="shared" si="7"/>
        <v>-</v>
      </c>
      <c r="Q12" s="144" t="str">
        <f t="shared" si="8"/>
        <v>-</v>
      </c>
      <c r="R12" s="144" t="str">
        <f t="shared" si="9"/>
        <v>-</v>
      </c>
    </row>
    <row r="13" spans="1:18" ht="17.25" customHeight="1" x14ac:dyDescent="0.25">
      <c r="A13" s="16">
        <v>5</v>
      </c>
      <c r="B13" s="221" t="str">
        <f>CONCATENATE('Class Info.'!B14," ",'Class Info.'!C14)</f>
        <v xml:space="preserve"> </v>
      </c>
      <c r="C13" s="220" t="str">
        <f>'Class Info.'!E14</f>
        <v>-</v>
      </c>
      <c r="D13" s="188" t="s">
        <v>10</v>
      </c>
      <c r="E13" s="190" t="s">
        <v>10</v>
      </c>
      <c r="F13" s="188" t="s">
        <v>10</v>
      </c>
      <c r="G13" s="190" t="s">
        <v>10</v>
      </c>
      <c r="H13" s="188" t="s">
        <v>10</v>
      </c>
      <c r="I13" s="190" t="s">
        <v>10</v>
      </c>
      <c r="J13" s="171" t="str">
        <f t="shared" si="0"/>
        <v>-</v>
      </c>
      <c r="K13" s="76" t="str">
        <f t="shared" si="1"/>
        <v>-</v>
      </c>
      <c r="L13" s="147" t="str">
        <f t="shared" si="2"/>
        <v>-</v>
      </c>
      <c r="M13" s="144" t="str">
        <f t="shared" si="4"/>
        <v>-</v>
      </c>
      <c r="N13" s="144" t="str">
        <f t="shared" si="5"/>
        <v>-</v>
      </c>
      <c r="O13" s="144" t="str">
        <f t="shared" si="6"/>
        <v>-</v>
      </c>
      <c r="P13" s="144" t="str">
        <f t="shared" si="7"/>
        <v>-</v>
      </c>
      <c r="Q13" s="144" t="str">
        <f t="shared" si="8"/>
        <v>-</v>
      </c>
      <c r="R13" s="144" t="str">
        <f t="shared" si="9"/>
        <v>-</v>
      </c>
    </row>
    <row r="14" spans="1:18" ht="17.25" customHeight="1" x14ac:dyDescent="0.25">
      <c r="A14" s="16">
        <v>6</v>
      </c>
      <c r="B14" s="221" t="str">
        <f>CONCATENATE('Class Info.'!B15," ",'Class Info.'!C15)</f>
        <v xml:space="preserve"> </v>
      </c>
      <c r="C14" s="220" t="str">
        <f>'Class Info.'!E15</f>
        <v>-</v>
      </c>
      <c r="D14" s="188" t="s">
        <v>10</v>
      </c>
      <c r="E14" s="190" t="s">
        <v>10</v>
      </c>
      <c r="F14" s="188" t="s">
        <v>10</v>
      </c>
      <c r="G14" s="190" t="s">
        <v>10</v>
      </c>
      <c r="H14" s="188" t="s">
        <v>10</v>
      </c>
      <c r="I14" s="190" t="s">
        <v>10</v>
      </c>
      <c r="J14" s="171" t="str">
        <f t="shared" si="0"/>
        <v>-</v>
      </c>
      <c r="K14" s="76" t="str">
        <f t="shared" si="1"/>
        <v>-</v>
      </c>
      <c r="L14" s="147" t="str">
        <f t="shared" si="2"/>
        <v>-</v>
      </c>
      <c r="M14" s="144" t="str">
        <f t="shared" si="4"/>
        <v>-</v>
      </c>
      <c r="N14" s="144" t="str">
        <f t="shared" si="5"/>
        <v>-</v>
      </c>
      <c r="O14" s="144" t="str">
        <f t="shared" si="6"/>
        <v>-</v>
      </c>
      <c r="P14" s="144" t="str">
        <f t="shared" si="7"/>
        <v>-</v>
      </c>
      <c r="Q14" s="144" t="str">
        <f t="shared" si="8"/>
        <v>-</v>
      </c>
      <c r="R14" s="144" t="str">
        <f t="shared" si="9"/>
        <v>-</v>
      </c>
    </row>
    <row r="15" spans="1:18" ht="17.25" customHeight="1" x14ac:dyDescent="0.25">
      <c r="A15" s="16">
        <v>7</v>
      </c>
      <c r="B15" s="220" t="str">
        <f>CONCATENATE('Class Info.'!B16," ",'Class Info.'!C16)</f>
        <v xml:space="preserve"> </v>
      </c>
      <c r="C15" s="220" t="str">
        <f>'Class Info.'!E16</f>
        <v>-</v>
      </c>
      <c r="D15" s="188" t="s">
        <v>10</v>
      </c>
      <c r="E15" s="190" t="s">
        <v>10</v>
      </c>
      <c r="F15" s="188" t="s">
        <v>10</v>
      </c>
      <c r="G15" s="190" t="s">
        <v>10</v>
      </c>
      <c r="H15" s="188" t="s">
        <v>10</v>
      </c>
      <c r="I15" s="190" t="s">
        <v>10</v>
      </c>
      <c r="J15" s="171" t="str">
        <f t="shared" si="0"/>
        <v>-</v>
      </c>
      <c r="K15" s="76" t="str">
        <f t="shared" si="1"/>
        <v>-</v>
      </c>
      <c r="L15" s="147" t="str">
        <f t="shared" si="2"/>
        <v>-</v>
      </c>
      <c r="M15" s="144" t="str">
        <f t="shared" si="4"/>
        <v>-</v>
      </c>
      <c r="N15" s="144" t="str">
        <f t="shared" si="5"/>
        <v>-</v>
      </c>
      <c r="O15" s="144" t="str">
        <f t="shared" si="6"/>
        <v>-</v>
      </c>
      <c r="P15" s="144" t="str">
        <f t="shared" si="7"/>
        <v>-</v>
      </c>
      <c r="Q15" s="144" t="str">
        <f t="shared" si="8"/>
        <v>-</v>
      </c>
      <c r="R15" s="144" t="str">
        <f t="shared" si="9"/>
        <v>-</v>
      </c>
    </row>
    <row r="16" spans="1:18" ht="17.25" customHeight="1" x14ac:dyDescent="0.25">
      <c r="A16" s="16">
        <v>8</v>
      </c>
      <c r="B16" s="221" t="str">
        <f>CONCATENATE('Class Info.'!B17," ",'Class Info.'!C17)</f>
        <v xml:space="preserve"> </v>
      </c>
      <c r="C16" s="220" t="str">
        <f>'Class Info.'!E17</f>
        <v>-</v>
      </c>
      <c r="D16" s="188" t="s">
        <v>10</v>
      </c>
      <c r="E16" s="190" t="s">
        <v>10</v>
      </c>
      <c r="F16" s="188" t="s">
        <v>10</v>
      </c>
      <c r="G16" s="190" t="s">
        <v>10</v>
      </c>
      <c r="H16" s="188" t="s">
        <v>10</v>
      </c>
      <c r="I16" s="190" t="s">
        <v>10</v>
      </c>
      <c r="J16" s="171" t="str">
        <f t="shared" si="0"/>
        <v>-</v>
      </c>
      <c r="K16" s="76" t="str">
        <f t="shared" si="1"/>
        <v>-</v>
      </c>
      <c r="L16" s="147" t="str">
        <f t="shared" si="2"/>
        <v>-</v>
      </c>
      <c r="M16" s="144" t="str">
        <f t="shared" si="4"/>
        <v>-</v>
      </c>
      <c r="N16" s="144" t="str">
        <f t="shared" si="5"/>
        <v>-</v>
      </c>
      <c r="O16" s="144" t="str">
        <f t="shared" si="6"/>
        <v>-</v>
      </c>
      <c r="P16" s="144" t="str">
        <f t="shared" si="7"/>
        <v>-</v>
      </c>
      <c r="Q16" s="144" t="str">
        <f t="shared" si="8"/>
        <v>-</v>
      </c>
      <c r="R16" s="144" t="str">
        <f t="shared" si="9"/>
        <v>-</v>
      </c>
    </row>
    <row r="17" spans="1:18" ht="17.25" customHeight="1" x14ac:dyDescent="0.25">
      <c r="A17" s="16">
        <v>9</v>
      </c>
      <c r="B17" s="221" t="str">
        <f>CONCATENATE('Class Info.'!B18," ",'Class Info.'!C18)</f>
        <v xml:space="preserve"> </v>
      </c>
      <c r="C17" s="220" t="str">
        <f>'Class Info.'!E18</f>
        <v>-</v>
      </c>
      <c r="D17" s="188" t="s">
        <v>10</v>
      </c>
      <c r="E17" s="190" t="s">
        <v>10</v>
      </c>
      <c r="F17" s="188" t="s">
        <v>10</v>
      </c>
      <c r="G17" s="190" t="s">
        <v>10</v>
      </c>
      <c r="H17" s="188" t="s">
        <v>10</v>
      </c>
      <c r="I17" s="190" t="s">
        <v>10</v>
      </c>
      <c r="J17" s="171" t="str">
        <f t="shared" si="0"/>
        <v>-</v>
      </c>
      <c r="K17" s="76" t="str">
        <f t="shared" si="1"/>
        <v>-</v>
      </c>
      <c r="L17" s="147" t="str">
        <f t="shared" si="2"/>
        <v>-</v>
      </c>
      <c r="M17" s="144" t="str">
        <f t="shared" si="4"/>
        <v>-</v>
      </c>
      <c r="N17" s="144" t="str">
        <f t="shared" si="5"/>
        <v>-</v>
      </c>
      <c r="O17" s="144" t="str">
        <f t="shared" si="6"/>
        <v>-</v>
      </c>
      <c r="P17" s="144" t="str">
        <f t="shared" si="7"/>
        <v>-</v>
      </c>
      <c r="Q17" s="144" t="str">
        <f t="shared" si="8"/>
        <v>-</v>
      </c>
      <c r="R17" s="144" t="str">
        <f t="shared" si="9"/>
        <v>-</v>
      </c>
    </row>
    <row r="18" spans="1:18" ht="17.25" customHeight="1" x14ac:dyDescent="0.25">
      <c r="A18" s="16">
        <v>10</v>
      </c>
      <c r="B18" s="220" t="str">
        <f>CONCATENATE('Class Info.'!B19," ",'Class Info.'!C19)</f>
        <v xml:space="preserve"> </v>
      </c>
      <c r="C18" s="220" t="str">
        <f>'Class Info.'!E19</f>
        <v>-</v>
      </c>
      <c r="D18" s="188" t="s">
        <v>10</v>
      </c>
      <c r="E18" s="190" t="s">
        <v>10</v>
      </c>
      <c r="F18" s="188" t="s">
        <v>10</v>
      </c>
      <c r="G18" s="190" t="s">
        <v>10</v>
      </c>
      <c r="H18" s="188" t="s">
        <v>10</v>
      </c>
      <c r="I18" s="190" t="s">
        <v>10</v>
      </c>
      <c r="J18" s="171" t="str">
        <f t="shared" si="0"/>
        <v>-</v>
      </c>
      <c r="K18" s="76" t="str">
        <f t="shared" si="1"/>
        <v>-</v>
      </c>
      <c r="L18" s="147" t="str">
        <f t="shared" si="2"/>
        <v>-</v>
      </c>
      <c r="M18" s="144" t="str">
        <f t="shared" si="4"/>
        <v>-</v>
      </c>
      <c r="N18" s="144" t="str">
        <f t="shared" si="5"/>
        <v>-</v>
      </c>
      <c r="O18" s="144" t="str">
        <f t="shared" si="6"/>
        <v>-</v>
      </c>
      <c r="P18" s="144" t="str">
        <f t="shared" si="7"/>
        <v>-</v>
      </c>
      <c r="Q18" s="144" t="str">
        <f t="shared" si="8"/>
        <v>-</v>
      </c>
      <c r="R18" s="144" t="str">
        <f t="shared" si="9"/>
        <v>-</v>
      </c>
    </row>
    <row r="19" spans="1:18" ht="17.25" customHeight="1" x14ac:dyDescent="0.25">
      <c r="A19" s="16">
        <v>11</v>
      </c>
      <c r="B19" s="221" t="str">
        <f>CONCATENATE('Class Info.'!B20," ",'Class Info.'!C20)</f>
        <v xml:space="preserve"> </v>
      </c>
      <c r="C19" s="220" t="str">
        <f>'Class Info.'!E20</f>
        <v>-</v>
      </c>
      <c r="D19" s="188" t="s">
        <v>10</v>
      </c>
      <c r="E19" s="190" t="s">
        <v>10</v>
      </c>
      <c r="F19" s="188" t="s">
        <v>10</v>
      </c>
      <c r="G19" s="190" t="s">
        <v>10</v>
      </c>
      <c r="H19" s="188" t="s">
        <v>10</v>
      </c>
      <c r="I19" s="190" t="s">
        <v>10</v>
      </c>
      <c r="J19" s="171" t="str">
        <f t="shared" si="0"/>
        <v>-</v>
      </c>
      <c r="K19" s="76" t="str">
        <f t="shared" si="1"/>
        <v>-</v>
      </c>
      <c r="L19" s="147" t="str">
        <f t="shared" si="2"/>
        <v>-</v>
      </c>
      <c r="M19" s="144" t="str">
        <f t="shared" si="4"/>
        <v>-</v>
      </c>
      <c r="N19" s="144" t="str">
        <f t="shared" si="5"/>
        <v>-</v>
      </c>
      <c r="O19" s="144" t="str">
        <f t="shared" si="6"/>
        <v>-</v>
      </c>
      <c r="P19" s="144" t="str">
        <f t="shared" si="7"/>
        <v>-</v>
      </c>
      <c r="Q19" s="144" t="str">
        <f t="shared" si="8"/>
        <v>-</v>
      </c>
      <c r="R19" s="144" t="str">
        <f t="shared" si="9"/>
        <v>-</v>
      </c>
    </row>
    <row r="20" spans="1:18" ht="17.25" customHeight="1" x14ac:dyDescent="0.25">
      <c r="A20" s="16">
        <v>12</v>
      </c>
      <c r="B20" s="221" t="str">
        <f>CONCATENATE('Class Info.'!B21," ",'Class Info.'!C21)</f>
        <v xml:space="preserve"> </v>
      </c>
      <c r="C20" s="220" t="str">
        <f>'Class Info.'!E21</f>
        <v>-</v>
      </c>
      <c r="D20" s="188" t="s">
        <v>10</v>
      </c>
      <c r="E20" s="190" t="s">
        <v>10</v>
      </c>
      <c r="F20" s="188" t="s">
        <v>10</v>
      </c>
      <c r="G20" s="190" t="s">
        <v>10</v>
      </c>
      <c r="H20" s="188" t="s">
        <v>10</v>
      </c>
      <c r="I20" s="190" t="s">
        <v>10</v>
      </c>
      <c r="J20" s="171" t="str">
        <f t="shared" si="0"/>
        <v>-</v>
      </c>
      <c r="K20" s="76" t="str">
        <f t="shared" si="1"/>
        <v>-</v>
      </c>
      <c r="L20" s="147" t="str">
        <f t="shared" si="2"/>
        <v>-</v>
      </c>
      <c r="M20" s="144" t="str">
        <f t="shared" si="4"/>
        <v>-</v>
      </c>
      <c r="N20" s="144" t="str">
        <f t="shared" si="5"/>
        <v>-</v>
      </c>
      <c r="O20" s="144" t="str">
        <f t="shared" si="6"/>
        <v>-</v>
      </c>
      <c r="P20" s="144" t="str">
        <f t="shared" si="7"/>
        <v>-</v>
      </c>
      <c r="Q20" s="144" t="str">
        <f t="shared" si="8"/>
        <v>-</v>
      </c>
      <c r="R20" s="144" t="str">
        <f t="shared" si="9"/>
        <v>-</v>
      </c>
    </row>
    <row r="21" spans="1:18" ht="17.25" customHeight="1" x14ac:dyDescent="0.25">
      <c r="A21" s="16">
        <v>13</v>
      </c>
      <c r="B21" s="220" t="str">
        <f>CONCATENATE('Class Info.'!B22," ",'Class Info.'!C22)</f>
        <v xml:space="preserve"> </v>
      </c>
      <c r="C21" s="220" t="str">
        <f>'Class Info.'!E22</f>
        <v>-</v>
      </c>
      <c r="D21" s="188" t="s">
        <v>10</v>
      </c>
      <c r="E21" s="190" t="s">
        <v>10</v>
      </c>
      <c r="F21" s="188" t="s">
        <v>10</v>
      </c>
      <c r="G21" s="190" t="s">
        <v>10</v>
      </c>
      <c r="H21" s="188" t="s">
        <v>10</v>
      </c>
      <c r="I21" s="190" t="s">
        <v>10</v>
      </c>
      <c r="J21" s="171" t="str">
        <f t="shared" si="0"/>
        <v>-</v>
      </c>
      <c r="K21" s="76" t="str">
        <f t="shared" si="1"/>
        <v>-</v>
      </c>
      <c r="L21" s="147" t="str">
        <f t="shared" si="2"/>
        <v>-</v>
      </c>
      <c r="M21" s="144" t="str">
        <f t="shared" si="4"/>
        <v>-</v>
      </c>
      <c r="N21" s="144" t="str">
        <f t="shared" si="5"/>
        <v>-</v>
      </c>
      <c r="O21" s="144" t="str">
        <f t="shared" si="6"/>
        <v>-</v>
      </c>
      <c r="P21" s="144" t="str">
        <f t="shared" si="7"/>
        <v>-</v>
      </c>
      <c r="Q21" s="144" t="str">
        <f t="shared" si="8"/>
        <v>-</v>
      </c>
      <c r="R21" s="144" t="str">
        <f t="shared" si="9"/>
        <v>-</v>
      </c>
    </row>
    <row r="22" spans="1:18" ht="17.25" customHeight="1" x14ac:dyDescent="0.25">
      <c r="A22" s="16">
        <v>14</v>
      </c>
      <c r="B22" s="221" t="str">
        <f>CONCATENATE('Class Info.'!B23," ",'Class Info.'!C23)</f>
        <v xml:space="preserve"> </v>
      </c>
      <c r="C22" s="220" t="str">
        <f>'Class Info.'!E23</f>
        <v>-</v>
      </c>
      <c r="D22" s="188" t="s">
        <v>10</v>
      </c>
      <c r="E22" s="190" t="s">
        <v>10</v>
      </c>
      <c r="F22" s="188" t="s">
        <v>10</v>
      </c>
      <c r="G22" s="190" t="s">
        <v>10</v>
      </c>
      <c r="H22" s="188" t="s">
        <v>10</v>
      </c>
      <c r="I22" s="190" t="s">
        <v>10</v>
      </c>
      <c r="J22" s="171" t="str">
        <f t="shared" si="0"/>
        <v>-</v>
      </c>
      <c r="K22" s="76" t="str">
        <f t="shared" si="1"/>
        <v>-</v>
      </c>
      <c r="L22" s="147" t="str">
        <f t="shared" si="2"/>
        <v>-</v>
      </c>
      <c r="M22" s="144" t="str">
        <f t="shared" si="4"/>
        <v>-</v>
      </c>
      <c r="N22" s="144" t="str">
        <f t="shared" si="5"/>
        <v>-</v>
      </c>
      <c r="O22" s="144" t="str">
        <f t="shared" si="6"/>
        <v>-</v>
      </c>
      <c r="P22" s="144" t="str">
        <f t="shared" si="7"/>
        <v>-</v>
      </c>
      <c r="Q22" s="144" t="str">
        <f t="shared" si="8"/>
        <v>-</v>
      </c>
      <c r="R22" s="144" t="str">
        <f t="shared" si="9"/>
        <v>-</v>
      </c>
    </row>
    <row r="23" spans="1:18" ht="17.25" customHeight="1" x14ac:dyDescent="0.25">
      <c r="A23" s="16">
        <v>15</v>
      </c>
      <c r="B23" s="221" t="str">
        <f>CONCATENATE('Class Info.'!B24," ",'Class Info.'!C24)</f>
        <v xml:space="preserve"> </v>
      </c>
      <c r="C23" s="220" t="str">
        <f>'Class Info.'!E24</f>
        <v>-</v>
      </c>
      <c r="D23" s="188" t="s">
        <v>10</v>
      </c>
      <c r="E23" s="190" t="s">
        <v>10</v>
      </c>
      <c r="F23" s="188" t="s">
        <v>10</v>
      </c>
      <c r="G23" s="190" t="s">
        <v>10</v>
      </c>
      <c r="H23" s="188" t="s">
        <v>10</v>
      </c>
      <c r="I23" s="190" t="s">
        <v>10</v>
      </c>
      <c r="J23" s="171" t="str">
        <f t="shared" si="0"/>
        <v>-</v>
      </c>
      <c r="K23" s="76" t="str">
        <f t="shared" si="1"/>
        <v>-</v>
      </c>
      <c r="L23" s="147" t="str">
        <f t="shared" si="2"/>
        <v>-</v>
      </c>
      <c r="M23" s="144" t="str">
        <f t="shared" si="4"/>
        <v>-</v>
      </c>
      <c r="N23" s="144" t="str">
        <f t="shared" si="5"/>
        <v>-</v>
      </c>
      <c r="O23" s="144" t="str">
        <f t="shared" si="6"/>
        <v>-</v>
      </c>
      <c r="P23" s="144" t="str">
        <f t="shared" si="7"/>
        <v>-</v>
      </c>
      <c r="Q23" s="144" t="str">
        <f t="shared" si="8"/>
        <v>-</v>
      </c>
      <c r="R23" s="144" t="str">
        <f t="shared" si="9"/>
        <v>-</v>
      </c>
    </row>
    <row r="24" spans="1:18" ht="17.25" customHeight="1" x14ac:dyDescent="0.25">
      <c r="A24" s="16">
        <v>16</v>
      </c>
      <c r="B24" s="220" t="str">
        <f>CONCATENATE('Class Info.'!B25," ",'Class Info.'!C25)</f>
        <v xml:space="preserve"> </v>
      </c>
      <c r="C24" s="220" t="str">
        <f>'Class Info.'!E25</f>
        <v>-</v>
      </c>
      <c r="D24" s="188" t="s">
        <v>10</v>
      </c>
      <c r="E24" s="190" t="s">
        <v>10</v>
      </c>
      <c r="F24" s="188" t="s">
        <v>10</v>
      </c>
      <c r="G24" s="190" t="s">
        <v>10</v>
      </c>
      <c r="H24" s="188" t="s">
        <v>10</v>
      </c>
      <c r="I24" s="190" t="s">
        <v>10</v>
      </c>
      <c r="J24" s="171" t="str">
        <f t="shared" si="0"/>
        <v>-</v>
      </c>
      <c r="K24" s="76" t="str">
        <f t="shared" si="1"/>
        <v>-</v>
      </c>
      <c r="L24" s="147" t="str">
        <f t="shared" si="2"/>
        <v>-</v>
      </c>
      <c r="M24" s="144" t="str">
        <f t="shared" si="4"/>
        <v>-</v>
      </c>
      <c r="N24" s="144" t="str">
        <f t="shared" si="5"/>
        <v>-</v>
      </c>
      <c r="O24" s="144" t="str">
        <f t="shared" si="6"/>
        <v>-</v>
      </c>
      <c r="P24" s="144" t="str">
        <f t="shared" si="7"/>
        <v>-</v>
      </c>
      <c r="Q24" s="144" t="str">
        <f t="shared" si="8"/>
        <v>-</v>
      </c>
      <c r="R24" s="144" t="str">
        <f t="shared" si="9"/>
        <v>-</v>
      </c>
    </row>
    <row r="25" spans="1:18" ht="17.25" customHeight="1" x14ac:dyDescent="0.25">
      <c r="A25" s="16">
        <v>17</v>
      </c>
      <c r="B25" s="221" t="str">
        <f>CONCATENATE('Class Info.'!B26," ",'Class Info.'!C26)</f>
        <v xml:space="preserve"> </v>
      </c>
      <c r="C25" s="220" t="str">
        <f>'Class Info.'!E26</f>
        <v>-</v>
      </c>
      <c r="D25" s="188" t="s">
        <v>10</v>
      </c>
      <c r="E25" s="190" t="s">
        <v>10</v>
      </c>
      <c r="F25" s="188" t="s">
        <v>10</v>
      </c>
      <c r="G25" s="190" t="s">
        <v>10</v>
      </c>
      <c r="H25" s="188" t="s">
        <v>10</v>
      </c>
      <c r="I25" s="190" t="s">
        <v>10</v>
      </c>
      <c r="J25" s="171" t="str">
        <f t="shared" si="0"/>
        <v>-</v>
      </c>
      <c r="K25" s="76" t="str">
        <f t="shared" si="1"/>
        <v>-</v>
      </c>
      <c r="L25" s="147" t="str">
        <f t="shared" si="2"/>
        <v>-</v>
      </c>
      <c r="M25" s="144" t="str">
        <f t="shared" si="4"/>
        <v>-</v>
      </c>
      <c r="N25" s="144" t="str">
        <f t="shared" si="5"/>
        <v>-</v>
      </c>
      <c r="O25" s="144" t="str">
        <f t="shared" si="6"/>
        <v>-</v>
      </c>
      <c r="P25" s="144" t="str">
        <f t="shared" si="7"/>
        <v>-</v>
      </c>
      <c r="Q25" s="144" t="str">
        <f t="shared" si="8"/>
        <v>-</v>
      </c>
      <c r="R25" s="144" t="str">
        <f t="shared" si="9"/>
        <v>-</v>
      </c>
    </row>
    <row r="26" spans="1:18" ht="17.25" customHeight="1" x14ac:dyDescent="0.25">
      <c r="A26" s="16">
        <v>18</v>
      </c>
      <c r="B26" s="221" t="str">
        <f>CONCATENATE('Class Info.'!B27," ",'Class Info.'!C27)</f>
        <v xml:space="preserve"> </v>
      </c>
      <c r="C26" s="220" t="str">
        <f>'Class Info.'!E27</f>
        <v>-</v>
      </c>
      <c r="D26" s="188" t="s">
        <v>10</v>
      </c>
      <c r="E26" s="190" t="s">
        <v>10</v>
      </c>
      <c r="F26" s="188" t="s">
        <v>10</v>
      </c>
      <c r="G26" s="190" t="s">
        <v>10</v>
      </c>
      <c r="H26" s="188" t="s">
        <v>10</v>
      </c>
      <c r="I26" s="190" t="s">
        <v>10</v>
      </c>
      <c r="J26" s="171" t="str">
        <f t="shared" si="0"/>
        <v>-</v>
      </c>
      <c r="K26" s="76" t="str">
        <f t="shared" si="1"/>
        <v>-</v>
      </c>
      <c r="L26" s="147" t="str">
        <f t="shared" si="2"/>
        <v>-</v>
      </c>
      <c r="M26" s="144" t="str">
        <f t="shared" si="4"/>
        <v>-</v>
      </c>
      <c r="N26" s="144" t="str">
        <f t="shared" si="5"/>
        <v>-</v>
      </c>
      <c r="O26" s="144" t="str">
        <f t="shared" si="6"/>
        <v>-</v>
      </c>
      <c r="P26" s="144" t="str">
        <f t="shared" si="7"/>
        <v>-</v>
      </c>
      <c r="Q26" s="144" t="str">
        <f t="shared" si="8"/>
        <v>-</v>
      </c>
      <c r="R26" s="144" t="str">
        <f t="shared" si="9"/>
        <v>-</v>
      </c>
    </row>
    <row r="27" spans="1:18" ht="17.25" customHeight="1" x14ac:dyDescent="0.25">
      <c r="A27" s="16">
        <v>19</v>
      </c>
      <c r="B27" s="220" t="str">
        <f>CONCATENATE('Class Info.'!B28," ",'Class Info.'!C28)</f>
        <v xml:space="preserve"> </v>
      </c>
      <c r="C27" s="220" t="str">
        <f>'Class Info.'!E28</f>
        <v>-</v>
      </c>
      <c r="D27" s="188" t="s">
        <v>10</v>
      </c>
      <c r="E27" s="190" t="s">
        <v>10</v>
      </c>
      <c r="F27" s="188" t="s">
        <v>10</v>
      </c>
      <c r="G27" s="190" t="s">
        <v>10</v>
      </c>
      <c r="H27" s="188" t="s">
        <v>10</v>
      </c>
      <c r="I27" s="190" t="s">
        <v>10</v>
      </c>
      <c r="J27" s="171" t="str">
        <f t="shared" si="0"/>
        <v>-</v>
      </c>
      <c r="K27" s="76" t="str">
        <f t="shared" si="1"/>
        <v>-</v>
      </c>
      <c r="L27" s="147" t="str">
        <f t="shared" si="2"/>
        <v>-</v>
      </c>
      <c r="M27" s="144" t="str">
        <f t="shared" si="4"/>
        <v>-</v>
      </c>
      <c r="N27" s="144" t="str">
        <f t="shared" si="5"/>
        <v>-</v>
      </c>
      <c r="O27" s="144" t="str">
        <f t="shared" si="6"/>
        <v>-</v>
      </c>
      <c r="P27" s="144" t="str">
        <f t="shared" si="7"/>
        <v>-</v>
      </c>
      <c r="Q27" s="144" t="str">
        <f t="shared" si="8"/>
        <v>-</v>
      </c>
      <c r="R27" s="144" t="str">
        <f t="shared" si="9"/>
        <v>-</v>
      </c>
    </row>
    <row r="28" spans="1:18" ht="17.25" customHeight="1" x14ac:dyDescent="0.25">
      <c r="A28" s="16">
        <v>20</v>
      </c>
      <c r="B28" s="221" t="str">
        <f>CONCATENATE('Class Info.'!B29," ",'Class Info.'!C29)</f>
        <v xml:space="preserve"> </v>
      </c>
      <c r="C28" s="220" t="str">
        <f>'Class Info.'!E29</f>
        <v>-</v>
      </c>
      <c r="D28" s="188" t="s">
        <v>10</v>
      </c>
      <c r="E28" s="190" t="s">
        <v>10</v>
      </c>
      <c r="F28" s="188" t="s">
        <v>10</v>
      </c>
      <c r="G28" s="190" t="s">
        <v>10</v>
      </c>
      <c r="H28" s="188" t="s">
        <v>10</v>
      </c>
      <c r="I28" s="190" t="s">
        <v>10</v>
      </c>
      <c r="J28" s="171" t="str">
        <f t="shared" si="0"/>
        <v>-</v>
      </c>
      <c r="K28" s="76" t="str">
        <f t="shared" si="1"/>
        <v>-</v>
      </c>
      <c r="L28" s="147" t="str">
        <f t="shared" si="2"/>
        <v>-</v>
      </c>
      <c r="M28" s="144" t="str">
        <f t="shared" si="4"/>
        <v>-</v>
      </c>
      <c r="N28" s="144" t="str">
        <f t="shared" si="5"/>
        <v>-</v>
      </c>
      <c r="O28" s="144" t="str">
        <f t="shared" si="6"/>
        <v>-</v>
      </c>
      <c r="P28" s="144" t="str">
        <f t="shared" si="7"/>
        <v>-</v>
      </c>
      <c r="Q28" s="144" t="str">
        <f t="shared" si="8"/>
        <v>-</v>
      </c>
      <c r="R28" s="144" t="str">
        <f t="shared" si="9"/>
        <v>-</v>
      </c>
    </row>
    <row r="29" spans="1:18" ht="17.25" customHeight="1" x14ac:dyDescent="0.25">
      <c r="A29" s="16">
        <v>21</v>
      </c>
      <c r="B29" s="221" t="str">
        <f>CONCATENATE('Class Info.'!B30," ",'Class Info.'!C30)</f>
        <v xml:space="preserve"> </v>
      </c>
      <c r="C29" s="220" t="str">
        <f>'Class Info.'!E30</f>
        <v>-</v>
      </c>
      <c r="D29" s="188" t="s">
        <v>10</v>
      </c>
      <c r="E29" s="190" t="s">
        <v>10</v>
      </c>
      <c r="F29" s="188" t="s">
        <v>10</v>
      </c>
      <c r="G29" s="190" t="s">
        <v>10</v>
      </c>
      <c r="H29" s="188" t="s">
        <v>10</v>
      </c>
      <c r="I29" s="190" t="s">
        <v>10</v>
      </c>
      <c r="J29" s="171" t="str">
        <f t="shared" si="0"/>
        <v>-</v>
      </c>
      <c r="K29" s="76" t="str">
        <f t="shared" si="1"/>
        <v>-</v>
      </c>
      <c r="L29" s="147" t="str">
        <f t="shared" si="2"/>
        <v>-</v>
      </c>
      <c r="M29" s="144" t="str">
        <f t="shared" si="4"/>
        <v>-</v>
      </c>
      <c r="N29" s="144" t="str">
        <f t="shared" si="5"/>
        <v>-</v>
      </c>
      <c r="O29" s="144" t="str">
        <f t="shared" si="6"/>
        <v>-</v>
      </c>
      <c r="P29" s="144" t="str">
        <f t="shared" si="7"/>
        <v>-</v>
      </c>
      <c r="Q29" s="144" t="str">
        <f t="shared" si="8"/>
        <v>-</v>
      </c>
      <c r="R29" s="144" t="str">
        <f t="shared" si="9"/>
        <v>-</v>
      </c>
    </row>
    <row r="30" spans="1:18" ht="17.25" customHeight="1" x14ac:dyDescent="0.25">
      <c r="A30" s="16">
        <v>22</v>
      </c>
      <c r="B30" s="220" t="str">
        <f>CONCATENATE('Class Info.'!B31," ",'Class Info.'!C31)</f>
        <v xml:space="preserve"> </v>
      </c>
      <c r="C30" s="220" t="str">
        <f>'Class Info.'!E31</f>
        <v>-</v>
      </c>
      <c r="D30" s="188" t="s">
        <v>10</v>
      </c>
      <c r="E30" s="190" t="s">
        <v>10</v>
      </c>
      <c r="F30" s="188" t="s">
        <v>10</v>
      </c>
      <c r="G30" s="190" t="s">
        <v>10</v>
      </c>
      <c r="H30" s="188" t="s">
        <v>10</v>
      </c>
      <c r="I30" s="190" t="s">
        <v>10</v>
      </c>
      <c r="J30" s="171" t="str">
        <f t="shared" si="0"/>
        <v>-</v>
      </c>
      <c r="K30" s="76" t="str">
        <f t="shared" si="1"/>
        <v>-</v>
      </c>
      <c r="L30" s="147" t="str">
        <f t="shared" si="2"/>
        <v>-</v>
      </c>
      <c r="M30" s="144" t="str">
        <f t="shared" si="4"/>
        <v>-</v>
      </c>
      <c r="N30" s="144" t="str">
        <f t="shared" si="5"/>
        <v>-</v>
      </c>
      <c r="O30" s="144" t="str">
        <f t="shared" si="6"/>
        <v>-</v>
      </c>
      <c r="P30" s="144" t="str">
        <f t="shared" si="7"/>
        <v>-</v>
      </c>
      <c r="Q30" s="144" t="str">
        <f t="shared" si="8"/>
        <v>-</v>
      </c>
      <c r="R30" s="144" t="str">
        <f t="shared" si="9"/>
        <v>-</v>
      </c>
    </row>
    <row r="31" spans="1:18" ht="17.25" customHeight="1" x14ac:dyDescent="0.25">
      <c r="A31" s="16">
        <v>23</v>
      </c>
      <c r="B31" s="221" t="str">
        <f>CONCATENATE('Class Info.'!B32," ",'Class Info.'!C32)</f>
        <v xml:space="preserve"> </v>
      </c>
      <c r="C31" s="220" t="str">
        <f>'Class Info.'!E32</f>
        <v>-</v>
      </c>
      <c r="D31" s="188" t="s">
        <v>10</v>
      </c>
      <c r="E31" s="190" t="s">
        <v>10</v>
      </c>
      <c r="F31" s="188" t="s">
        <v>10</v>
      </c>
      <c r="G31" s="190" t="s">
        <v>10</v>
      </c>
      <c r="H31" s="188" t="s">
        <v>10</v>
      </c>
      <c r="I31" s="190" t="s">
        <v>10</v>
      </c>
      <c r="J31" s="171" t="str">
        <f t="shared" si="0"/>
        <v>-</v>
      </c>
      <c r="K31" s="76" t="str">
        <f t="shared" si="1"/>
        <v>-</v>
      </c>
      <c r="L31" s="147" t="str">
        <f t="shared" si="2"/>
        <v>-</v>
      </c>
      <c r="M31" s="144" t="str">
        <f t="shared" si="4"/>
        <v>-</v>
      </c>
      <c r="N31" s="144" t="str">
        <f t="shared" si="5"/>
        <v>-</v>
      </c>
      <c r="O31" s="144" t="str">
        <f t="shared" si="6"/>
        <v>-</v>
      </c>
      <c r="P31" s="144" t="str">
        <f t="shared" si="7"/>
        <v>-</v>
      </c>
      <c r="Q31" s="144" t="str">
        <f t="shared" si="8"/>
        <v>-</v>
      </c>
      <c r="R31" s="144" t="str">
        <f t="shared" si="9"/>
        <v>-</v>
      </c>
    </row>
    <row r="32" spans="1:18" ht="17.25" customHeight="1" x14ac:dyDescent="0.25">
      <c r="A32" s="16">
        <v>24</v>
      </c>
      <c r="B32" s="221" t="str">
        <f>CONCATENATE('Class Info.'!B33," ",'Class Info.'!C33)</f>
        <v xml:space="preserve"> </v>
      </c>
      <c r="C32" s="220" t="str">
        <f>'Class Info.'!E33</f>
        <v>-</v>
      </c>
      <c r="D32" s="188" t="s">
        <v>10</v>
      </c>
      <c r="E32" s="190" t="s">
        <v>10</v>
      </c>
      <c r="F32" s="188" t="s">
        <v>10</v>
      </c>
      <c r="G32" s="190" t="s">
        <v>10</v>
      </c>
      <c r="H32" s="188" t="s">
        <v>10</v>
      </c>
      <c r="I32" s="190" t="s">
        <v>10</v>
      </c>
      <c r="J32" s="171" t="str">
        <f t="shared" si="0"/>
        <v>-</v>
      </c>
      <c r="K32" s="76" t="str">
        <f t="shared" si="1"/>
        <v>-</v>
      </c>
      <c r="L32" s="147" t="str">
        <f t="shared" si="2"/>
        <v>-</v>
      </c>
      <c r="M32" s="144" t="str">
        <f t="shared" si="4"/>
        <v>-</v>
      </c>
      <c r="N32" s="144" t="str">
        <f t="shared" si="5"/>
        <v>-</v>
      </c>
      <c r="O32" s="144" t="str">
        <f t="shared" si="6"/>
        <v>-</v>
      </c>
      <c r="P32" s="144" t="str">
        <f t="shared" si="7"/>
        <v>-</v>
      </c>
      <c r="Q32" s="144" t="str">
        <f t="shared" si="8"/>
        <v>-</v>
      </c>
      <c r="R32" s="144" t="str">
        <f t="shared" si="9"/>
        <v>-</v>
      </c>
    </row>
    <row r="33" spans="1:18" ht="17.25" customHeight="1" x14ac:dyDescent="0.25">
      <c r="A33" s="16">
        <v>25</v>
      </c>
      <c r="B33" s="220" t="str">
        <f>CONCATENATE('Class Info.'!B34," ",'Class Info.'!C34)</f>
        <v xml:space="preserve"> </v>
      </c>
      <c r="C33" s="220" t="str">
        <f>'Class Info.'!E34</f>
        <v>-</v>
      </c>
      <c r="D33" s="188" t="s">
        <v>10</v>
      </c>
      <c r="E33" s="190" t="s">
        <v>10</v>
      </c>
      <c r="F33" s="188" t="s">
        <v>10</v>
      </c>
      <c r="G33" s="190" t="s">
        <v>10</v>
      </c>
      <c r="H33" s="188" t="s">
        <v>10</v>
      </c>
      <c r="I33" s="190" t="s">
        <v>10</v>
      </c>
      <c r="J33" s="171" t="str">
        <f t="shared" si="0"/>
        <v>-</v>
      </c>
      <c r="K33" s="76" t="str">
        <f t="shared" si="1"/>
        <v>-</v>
      </c>
      <c r="L33" s="147" t="str">
        <f t="shared" si="2"/>
        <v>-</v>
      </c>
      <c r="M33" s="144" t="str">
        <f t="shared" si="4"/>
        <v>-</v>
      </c>
      <c r="N33" s="144" t="str">
        <f t="shared" si="5"/>
        <v>-</v>
      </c>
      <c r="O33" s="144" t="str">
        <f t="shared" si="6"/>
        <v>-</v>
      </c>
      <c r="P33" s="144" t="str">
        <f t="shared" si="7"/>
        <v>-</v>
      </c>
      <c r="Q33" s="144" t="str">
        <f t="shared" si="8"/>
        <v>-</v>
      </c>
      <c r="R33" s="144" t="str">
        <f t="shared" si="9"/>
        <v>-</v>
      </c>
    </row>
    <row r="34" spans="1:18" ht="17.25" customHeight="1" x14ac:dyDescent="0.25">
      <c r="A34" s="16">
        <v>26</v>
      </c>
      <c r="B34" s="221" t="str">
        <f>CONCATENATE('Class Info.'!B35," ",'Class Info.'!C35)</f>
        <v xml:space="preserve"> </v>
      </c>
      <c r="C34" s="220" t="str">
        <f>'Class Info.'!E35</f>
        <v>-</v>
      </c>
      <c r="D34" s="188" t="s">
        <v>10</v>
      </c>
      <c r="E34" s="190" t="s">
        <v>10</v>
      </c>
      <c r="F34" s="188" t="s">
        <v>10</v>
      </c>
      <c r="G34" s="190" t="s">
        <v>10</v>
      </c>
      <c r="H34" s="188" t="s">
        <v>10</v>
      </c>
      <c r="I34" s="190" t="s">
        <v>10</v>
      </c>
      <c r="J34" s="171" t="str">
        <f t="shared" si="0"/>
        <v>-</v>
      </c>
      <c r="K34" s="76" t="str">
        <f t="shared" si="1"/>
        <v>-</v>
      </c>
      <c r="L34" s="147" t="str">
        <f t="shared" si="2"/>
        <v>-</v>
      </c>
      <c r="M34" s="144" t="str">
        <f t="shared" si="4"/>
        <v>-</v>
      </c>
      <c r="N34" s="144" t="str">
        <f t="shared" si="5"/>
        <v>-</v>
      </c>
      <c r="O34" s="144" t="str">
        <f t="shared" si="6"/>
        <v>-</v>
      </c>
      <c r="P34" s="144" t="str">
        <f t="shared" si="7"/>
        <v>-</v>
      </c>
      <c r="Q34" s="144" t="str">
        <f t="shared" si="8"/>
        <v>-</v>
      </c>
      <c r="R34" s="144" t="str">
        <f t="shared" si="9"/>
        <v>-</v>
      </c>
    </row>
    <row r="35" spans="1:18" ht="17.25" customHeight="1" x14ac:dyDescent="0.25">
      <c r="A35" s="16">
        <v>27</v>
      </c>
      <c r="B35" s="221" t="str">
        <f>CONCATENATE('Class Info.'!B36," ",'Class Info.'!C36)</f>
        <v xml:space="preserve"> </v>
      </c>
      <c r="C35" s="220" t="str">
        <f>'Class Info.'!E36</f>
        <v>-</v>
      </c>
      <c r="D35" s="188" t="s">
        <v>10</v>
      </c>
      <c r="E35" s="190" t="s">
        <v>10</v>
      </c>
      <c r="F35" s="188" t="s">
        <v>10</v>
      </c>
      <c r="G35" s="190" t="s">
        <v>10</v>
      </c>
      <c r="H35" s="188" t="s">
        <v>10</v>
      </c>
      <c r="I35" s="190" t="s">
        <v>10</v>
      </c>
      <c r="J35" s="171" t="str">
        <f t="shared" si="0"/>
        <v>-</v>
      </c>
      <c r="K35" s="76" t="str">
        <f t="shared" si="1"/>
        <v>-</v>
      </c>
      <c r="L35" s="147" t="str">
        <f t="shared" si="2"/>
        <v>-</v>
      </c>
      <c r="M35" s="144" t="str">
        <f t="shared" si="4"/>
        <v>-</v>
      </c>
      <c r="N35" s="144" t="str">
        <f t="shared" si="5"/>
        <v>-</v>
      </c>
      <c r="O35" s="144" t="str">
        <f t="shared" si="6"/>
        <v>-</v>
      </c>
      <c r="P35" s="144" t="str">
        <f t="shared" si="7"/>
        <v>-</v>
      </c>
      <c r="Q35" s="144" t="str">
        <f t="shared" si="8"/>
        <v>-</v>
      </c>
      <c r="R35" s="144" t="str">
        <f t="shared" si="9"/>
        <v>-</v>
      </c>
    </row>
    <row r="36" spans="1:18" ht="17.25" customHeight="1" x14ac:dyDescent="0.25">
      <c r="A36" s="16">
        <v>28</v>
      </c>
      <c r="B36" s="220" t="str">
        <f>CONCATENATE('Class Info.'!B37," ",'Class Info.'!C37)</f>
        <v xml:space="preserve"> </v>
      </c>
      <c r="C36" s="220" t="str">
        <f>'Class Info.'!E37</f>
        <v>-</v>
      </c>
      <c r="D36" s="188" t="s">
        <v>10</v>
      </c>
      <c r="E36" s="190" t="s">
        <v>10</v>
      </c>
      <c r="F36" s="188" t="s">
        <v>10</v>
      </c>
      <c r="G36" s="190" t="s">
        <v>10</v>
      </c>
      <c r="H36" s="188" t="s">
        <v>10</v>
      </c>
      <c r="I36" s="190" t="s">
        <v>10</v>
      </c>
      <c r="J36" s="171" t="str">
        <f t="shared" si="0"/>
        <v>-</v>
      </c>
      <c r="K36" s="76" t="str">
        <f t="shared" si="1"/>
        <v>-</v>
      </c>
      <c r="L36" s="147" t="str">
        <f t="shared" si="2"/>
        <v>-</v>
      </c>
      <c r="M36" s="144" t="str">
        <f t="shared" si="4"/>
        <v>-</v>
      </c>
      <c r="N36" s="144" t="str">
        <f t="shared" si="5"/>
        <v>-</v>
      </c>
      <c r="O36" s="144" t="str">
        <f t="shared" si="6"/>
        <v>-</v>
      </c>
      <c r="P36" s="144" t="str">
        <f t="shared" si="7"/>
        <v>-</v>
      </c>
      <c r="Q36" s="144" t="str">
        <f t="shared" si="8"/>
        <v>-</v>
      </c>
      <c r="R36" s="144" t="str">
        <f t="shared" si="9"/>
        <v>-</v>
      </c>
    </row>
    <row r="37" spans="1:18" ht="17.25" customHeight="1" x14ac:dyDescent="0.25">
      <c r="A37" s="16">
        <v>29</v>
      </c>
      <c r="B37" s="221" t="str">
        <f>CONCATENATE('Class Info.'!B38," ",'Class Info.'!C38)</f>
        <v xml:space="preserve"> </v>
      </c>
      <c r="C37" s="220" t="str">
        <f>'Class Info.'!E38</f>
        <v>-</v>
      </c>
      <c r="D37" s="188" t="s">
        <v>10</v>
      </c>
      <c r="E37" s="190" t="s">
        <v>10</v>
      </c>
      <c r="F37" s="188" t="s">
        <v>10</v>
      </c>
      <c r="G37" s="190" t="s">
        <v>10</v>
      </c>
      <c r="H37" s="188" t="s">
        <v>10</v>
      </c>
      <c r="I37" s="190" t="s">
        <v>10</v>
      </c>
      <c r="J37" s="171" t="str">
        <f t="shared" si="0"/>
        <v>-</v>
      </c>
      <c r="K37" s="76" t="str">
        <f t="shared" si="1"/>
        <v>-</v>
      </c>
      <c r="L37" s="147" t="str">
        <f t="shared" si="2"/>
        <v>-</v>
      </c>
      <c r="M37" s="144" t="str">
        <f t="shared" si="4"/>
        <v>-</v>
      </c>
      <c r="N37" s="144" t="str">
        <f t="shared" si="5"/>
        <v>-</v>
      </c>
      <c r="O37" s="144" t="str">
        <f t="shared" si="6"/>
        <v>-</v>
      </c>
      <c r="P37" s="144" t="str">
        <f t="shared" si="7"/>
        <v>-</v>
      </c>
      <c r="Q37" s="144" t="str">
        <f t="shared" si="8"/>
        <v>-</v>
      </c>
      <c r="R37" s="144" t="str">
        <f t="shared" si="9"/>
        <v>-</v>
      </c>
    </row>
    <row r="38" spans="1:18" ht="17.25" customHeight="1" x14ac:dyDescent="0.25">
      <c r="A38" s="16">
        <v>30</v>
      </c>
      <c r="B38" s="221" t="str">
        <f>CONCATENATE('Class Info.'!B39," ",'Class Info.'!C39)</f>
        <v xml:space="preserve"> </v>
      </c>
      <c r="C38" s="220" t="str">
        <f>'Class Info.'!E39</f>
        <v>-</v>
      </c>
      <c r="D38" s="188" t="s">
        <v>10</v>
      </c>
      <c r="E38" s="190" t="s">
        <v>10</v>
      </c>
      <c r="F38" s="188" t="s">
        <v>10</v>
      </c>
      <c r="G38" s="190" t="s">
        <v>10</v>
      </c>
      <c r="H38" s="188" t="s">
        <v>10</v>
      </c>
      <c r="I38" s="190" t="s">
        <v>10</v>
      </c>
      <c r="J38" s="171" t="str">
        <f t="shared" si="0"/>
        <v>-</v>
      </c>
      <c r="K38" s="76" t="str">
        <f t="shared" si="1"/>
        <v>-</v>
      </c>
      <c r="L38" s="147" t="str">
        <f t="shared" si="2"/>
        <v>-</v>
      </c>
      <c r="M38" s="144" t="str">
        <f t="shared" si="4"/>
        <v>-</v>
      </c>
      <c r="N38" s="144" t="str">
        <f t="shared" si="5"/>
        <v>-</v>
      </c>
      <c r="O38" s="144" t="str">
        <f t="shared" si="6"/>
        <v>-</v>
      </c>
      <c r="P38" s="144" t="str">
        <f t="shared" si="7"/>
        <v>-</v>
      </c>
      <c r="Q38" s="144" t="str">
        <f t="shared" si="8"/>
        <v>-</v>
      </c>
      <c r="R38" s="144" t="str">
        <f t="shared" si="9"/>
        <v>-</v>
      </c>
    </row>
    <row r="39" spans="1:18" ht="17.25" customHeight="1" x14ac:dyDescent="0.25">
      <c r="A39" s="16">
        <v>31</v>
      </c>
      <c r="B39" s="220" t="str">
        <f>CONCATENATE('Class Info.'!B40," ",'Class Info.'!C40)</f>
        <v xml:space="preserve"> </v>
      </c>
      <c r="C39" s="220" t="str">
        <f>'Class Info.'!E40</f>
        <v>-</v>
      </c>
      <c r="D39" s="188" t="s">
        <v>10</v>
      </c>
      <c r="E39" s="190" t="s">
        <v>10</v>
      </c>
      <c r="F39" s="188" t="s">
        <v>10</v>
      </c>
      <c r="G39" s="190" t="s">
        <v>10</v>
      </c>
      <c r="H39" s="188" t="s">
        <v>10</v>
      </c>
      <c r="I39" s="190" t="s">
        <v>10</v>
      </c>
      <c r="J39" s="171" t="str">
        <f t="shared" si="0"/>
        <v>-</v>
      </c>
      <c r="K39" s="76" t="str">
        <f t="shared" si="1"/>
        <v>-</v>
      </c>
      <c r="L39" s="147" t="str">
        <f t="shared" si="2"/>
        <v>-</v>
      </c>
      <c r="M39" s="144" t="str">
        <f t="shared" si="4"/>
        <v>-</v>
      </c>
      <c r="N39" s="144" t="str">
        <f t="shared" si="5"/>
        <v>-</v>
      </c>
      <c r="O39" s="144" t="str">
        <f t="shared" si="6"/>
        <v>-</v>
      </c>
      <c r="P39" s="144" t="str">
        <f t="shared" si="7"/>
        <v>-</v>
      </c>
      <c r="Q39" s="144" t="str">
        <f t="shared" si="8"/>
        <v>-</v>
      </c>
      <c r="R39" s="144" t="str">
        <f t="shared" si="9"/>
        <v>-</v>
      </c>
    </row>
    <row r="40" spans="1:18" ht="17.25" customHeight="1" x14ac:dyDescent="0.25">
      <c r="A40" s="16">
        <v>32</v>
      </c>
      <c r="B40" s="221" t="str">
        <f>CONCATENATE('Class Info.'!B41," ",'Class Info.'!C41)</f>
        <v xml:space="preserve"> </v>
      </c>
      <c r="C40" s="220" t="str">
        <f>'Class Info.'!E41</f>
        <v>-</v>
      </c>
      <c r="D40" s="188" t="s">
        <v>10</v>
      </c>
      <c r="E40" s="190" t="s">
        <v>10</v>
      </c>
      <c r="F40" s="188" t="s">
        <v>10</v>
      </c>
      <c r="G40" s="190" t="s">
        <v>10</v>
      </c>
      <c r="H40" s="188" t="s">
        <v>10</v>
      </c>
      <c r="I40" s="190" t="s">
        <v>10</v>
      </c>
      <c r="J40" s="171" t="str">
        <f t="shared" si="0"/>
        <v>-</v>
      </c>
      <c r="K40" s="76" t="str">
        <f t="shared" si="1"/>
        <v>-</v>
      </c>
      <c r="L40" s="147" t="str">
        <f t="shared" si="2"/>
        <v>-</v>
      </c>
      <c r="M40" s="144" t="str">
        <f t="shared" si="4"/>
        <v>-</v>
      </c>
      <c r="N40" s="144" t="str">
        <f t="shared" si="5"/>
        <v>-</v>
      </c>
      <c r="O40" s="144" t="str">
        <f t="shared" si="6"/>
        <v>-</v>
      </c>
      <c r="P40" s="144" t="str">
        <f t="shared" si="7"/>
        <v>-</v>
      </c>
      <c r="Q40" s="144" t="str">
        <f t="shared" si="8"/>
        <v>-</v>
      </c>
      <c r="R40" s="144" t="str">
        <f t="shared" si="9"/>
        <v>-</v>
      </c>
    </row>
    <row r="41" spans="1:18" ht="17.25" customHeight="1" x14ac:dyDescent="0.25">
      <c r="A41" s="16">
        <v>33</v>
      </c>
      <c r="B41" s="221" t="str">
        <f>CONCATENATE('Class Info.'!B42," ",'Class Info.'!C42)</f>
        <v xml:space="preserve"> </v>
      </c>
      <c r="C41" s="220" t="str">
        <f>'Class Info.'!E42</f>
        <v>-</v>
      </c>
      <c r="D41" s="188" t="s">
        <v>10</v>
      </c>
      <c r="E41" s="190" t="s">
        <v>10</v>
      </c>
      <c r="F41" s="188" t="s">
        <v>10</v>
      </c>
      <c r="G41" s="190" t="s">
        <v>10</v>
      </c>
      <c r="H41" s="188" t="s">
        <v>10</v>
      </c>
      <c r="I41" s="190" t="s">
        <v>10</v>
      </c>
      <c r="J41" s="171" t="str">
        <f t="shared" si="0"/>
        <v>-</v>
      </c>
      <c r="K41" s="76" t="str">
        <f t="shared" si="1"/>
        <v>-</v>
      </c>
      <c r="L41" s="147" t="str">
        <f t="shared" si="2"/>
        <v>-</v>
      </c>
      <c r="M41" s="144" t="str">
        <f t="shared" si="4"/>
        <v>-</v>
      </c>
      <c r="N41" s="144" t="str">
        <f t="shared" si="5"/>
        <v>-</v>
      </c>
      <c r="O41" s="144" t="str">
        <f t="shared" si="6"/>
        <v>-</v>
      </c>
      <c r="P41" s="144" t="str">
        <f t="shared" si="7"/>
        <v>-</v>
      </c>
      <c r="Q41" s="144" t="str">
        <f t="shared" si="8"/>
        <v>-</v>
      </c>
      <c r="R41" s="144" t="str">
        <f t="shared" si="9"/>
        <v>-</v>
      </c>
    </row>
    <row r="42" spans="1:18" ht="17.25" customHeight="1" x14ac:dyDescent="0.25">
      <c r="A42" s="16">
        <v>34</v>
      </c>
      <c r="B42" s="220" t="str">
        <f>CONCATENATE('Class Info.'!B43," ",'Class Info.'!C43)</f>
        <v xml:space="preserve"> </v>
      </c>
      <c r="C42" s="220" t="str">
        <f>'Class Info.'!E43</f>
        <v>-</v>
      </c>
      <c r="D42" s="188" t="s">
        <v>10</v>
      </c>
      <c r="E42" s="190" t="s">
        <v>10</v>
      </c>
      <c r="F42" s="188" t="s">
        <v>10</v>
      </c>
      <c r="G42" s="190" t="s">
        <v>10</v>
      </c>
      <c r="H42" s="188" t="s">
        <v>10</v>
      </c>
      <c r="I42" s="190" t="s">
        <v>10</v>
      </c>
      <c r="J42" s="171" t="str">
        <f t="shared" si="0"/>
        <v>-</v>
      </c>
      <c r="K42" s="76" t="str">
        <f t="shared" si="1"/>
        <v>-</v>
      </c>
      <c r="L42" s="147" t="str">
        <f t="shared" si="2"/>
        <v>-</v>
      </c>
      <c r="M42" s="144" t="str">
        <f t="shared" si="4"/>
        <v>-</v>
      </c>
      <c r="N42" s="144" t="str">
        <f t="shared" si="5"/>
        <v>-</v>
      </c>
      <c r="O42" s="144" t="str">
        <f t="shared" si="6"/>
        <v>-</v>
      </c>
      <c r="P42" s="144" t="str">
        <f t="shared" si="7"/>
        <v>-</v>
      </c>
      <c r="Q42" s="144" t="str">
        <f t="shared" si="8"/>
        <v>-</v>
      </c>
      <c r="R42" s="144" t="str">
        <f t="shared" si="9"/>
        <v>-</v>
      </c>
    </row>
    <row r="43" spans="1:18" ht="17.25" customHeight="1" x14ac:dyDescent="0.25">
      <c r="A43" s="88">
        <v>35</v>
      </c>
      <c r="B43" s="221" t="str">
        <f>CONCATENATE('Class Info.'!B44," ",'Class Info.'!C44)</f>
        <v xml:space="preserve"> </v>
      </c>
      <c r="C43" s="220" t="str">
        <f>'Class Info.'!E44</f>
        <v>-</v>
      </c>
      <c r="D43" s="188" t="s">
        <v>10</v>
      </c>
      <c r="E43" s="190" t="s">
        <v>10</v>
      </c>
      <c r="F43" s="188" t="s">
        <v>10</v>
      </c>
      <c r="G43" s="190" t="s">
        <v>10</v>
      </c>
      <c r="H43" s="188" t="s">
        <v>10</v>
      </c>
      <c r="I43" s="190" t="s">
        <v>10</v>
      </c>
      <c r="J43" s="171" t="str">
        <f t="shared" si="0"/>
        <v>-</v>
      </c>
      <c r="K43" s="76" t="str">
        <f t="shared" si="1"/>
        <v>-</v>
      </c>
      <c r="L43" s="147" t="str">
        <f t="shared" si="2"/>
        <v>-</v>
      </c>
      <c r="M43" s="144" t="str">
        <f t="shared" si="4"/>
        <v>-</v>
      </c>
      <c r="N43" s="144" t="str">
        <f t="shared" si="5"/>
        <v>-</v>
      </c>
      <c r="O43" s="144" t="str">
        <f t="shared" si="6"/>
        <v>-</v>
      </c>
      <c r="P43" s="144" t="str">
        <f t="shared" si="7"/>
        <v>-</v>
      </c>
      <c r="Q43" s="144" t="str">
        <f t="shared" si="8"/>
        <v>-</v>
      </c>
      <c r="R43" s="144" t="str">
        <f t="shared" si="9"/>
        <v>-</v>
      </c>
    </row>
    <row r="44" spans="1:18" ht="17.25" customHeight="1" x14ac:dyDescent="0.25">
      <c r="A44" s="317" t="s">
        <v>93</v>
      </c>
      <c r="B44" s="317"/>
      <c r="C44" s="195"/>
      <c r="D44" s="115" t="str">
        <f t="shared" ref="D44:I44" si="10">IFERROR(AVERAGE(D9:D43),"-")</f>
        <v>-</v>
      </c>
      <c r="E44" s="115" t="str">
        <f t="shared" si="10"/>
        <v>-</v>
      </c>
      <c r="F44" s="115" t="str">
        <f t="shared" si="10"/>
        <v>-</v>
      </c>
      <c r="G44" s="115" t="str">
        <f t="shared" si="10"/>
        <v>-</v>
      </c>
      <c r="H44" s="115" t="str">
        <f t="shared" si="10"/>
        <v>-</v>
      </c>
      <c r="I44" s="115" t="str">
        <f t="shared" si="10"/>
        <v>-</v>
      </c>
      <c r="J44" s="172" t="str">
        <f>IFERROR((AVERAGE(D44:I44)),"-")</f>
        <v>-</v>
      </c>
      <c r="K44" s="167" t="str">
        <f>IFERROR((IF((J44/$K$6)=0,"-",J44/$K$6)),"-")</f>
        <v>-</v>
      </c>
      <c r="L44" s="148" t="str">
        <f>IFERROR((COUNTIF(L9:L43,"Yes")/(COUNTIF(L9:L43,"Yes")+COUNTIF(L9:L43,"No"))),"-")</f>
        <v>-</v>
      </c>
    </row>
    <row r="45" spans="1:18" s="1" customFormat="1" ht="17.25" customHeight="1" x14ac:dyDescent="0.25">
      <c r="A45" s="316" t="s">
        <v>99</v>
      </c>
      <c r="B45" s="316"/>
      <c r="C45" s="194"/>
      <c r="D45" s="146" t="str">
        <f t="shared" ref="D45:I45" si="11">IFERROR((D44/$K$6),"-")</f>
        <v>-</v>
      </c>
      <c r="E45" s="146" t="str">
        <f t="shared" si="11"/>
        <v>-</v>
      </c>
      <c r="F45" s="146" t="str">
        <f t="shared" si="11"/>
        <v>-</v>
      </c>
      <c r="G45" s="146" t="str">
        <f t="shared" si="11"/>
        <v>-</v>
      </c>
      <c r="H45" s="146" t="str">
        <f t="shared" si="11"/>
        <v>-</v>
      </c>
      <c r="I45" s="146" t="str">
        <f t="shared" si="11"/>
        <v>-</v>
      </c>
      <c r="J45" s="344"/>
      <c r="K45" s="345"/>
      <c r="L45" s="345"/>
    </row>
    <row r="46" spans="1:18" s="1" customFormat="1" ht="17.25" customHeight="1" x14ac:dyDescent="0.25">
      <c r="A46" s="317" t="s">
        <v>100</v>
      </c>
      <c r="B46" s="317"/>
      <c r="C46" s="195"/>
      <c r="D46" s="173" t="str">
        <f t="shared" ref="D46:I46" si="12">IFERROR((COUNTIF(M9:M43,"Yes")/(COUNTIF(M9:M43,"Yes")+COUNTIF(M9:M43,"No"))),"-")</f>
        <v>-</v>
      </c>
      <c r="E46" s="173" t="str">
        <f t="shared" si="12"/>
        <v>-</v>
      </c>
      <c r="F46" s="173" t="str">
        <f t="shared" si="12"/>
        <v>-</v>
      </c>
      <c r="G46" s="173" t="str">
        <f t="shared" si="12"/>
        <v>-</v>
      </c>
      <c r="H46" s="173" t="str">
        <f t="shared" si="12"/>
        <v>-</v>
      </c>
      <c r="I46" s="173" t="str">
        <f t="shared" si="12"/>
        <v>-</v>
      </c>
      <c r="J46" s="346"/>
      <c r="K46" s="347"/>
      <c r="L46" s="347"/>
    </row>
  </sheetData>
  <sheetProtection algorithmName="SHA-512" hashValue="rSCgQ3T9xnYM9eObZtTPMcXG9f4X4WOuuGZw8UU3S9wNQcnQ8GLk2Q3nVoZ7GTl5uxpWyXIAEMlpiiMgcViNyA==" saltValue="3b1G7ss6tjjZx7oWtLCQeg==" spinCount="100000" sheet="1" objects="1" scenarios="1"/>
  <sortState ref="B9:K43">
    <sortCondition ref="B9:B43"/>
  </sortState>
  <mergeCells count="14">
    <mergeCell ref="A45:B45"/>
    <mergeCell ref="A46:B46"/>
    <mergeCell ref="J45:L46"/>
    <mergeCell ref="A44:B44"/>
    <mergeCell ref="B2:L2"/>
    <mergeCell ref="B3:L3"/>
    <mergeCell ref="A5:B5"/>
    <mergeCell ref="A6:B6"/>
    <mergeCell ref="D6:E6"/>
    <mergeCell ref="D5:E5"/>
    <mergeCell ref="F6:G6"/>
    <mergeCell ref="F5:G5"/>
    <mergeCell ref="I5:J6"/>
    <mergeCell ref="A8:B8"/>
  </mergeCells>
  <dataValidations count="2">
    <dataValidation allowBlank="1" showErrorMessage="1" sqref="A8:A46 D45:I46 E7 D8:XFD44 A5:D7 K7:L7 F5:F6 G7 P7:XFD7 I5"/>
    <dataValidation allowBlank="1" showErrorMessage="1" promptTitle="Don't Change This Cell." prompt="If you wish to change a student name, enter it into the &quot;70&quot; spreadsheet and hit the &quot;reset&quot; button." sqref="B9:C43"/>
  </dataValidations>
  <pageMargins left="0.3" right="0.3" top="0.3" bottom="0.3"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1"/>
    <pageSetUpPr fitToPage="1"/>
  </sheetPr>
  <dimension ref="A1:AA44"/>
  <sheetViews>
    <sheetView view="pageLayout" zoomScale="90" zoomScalePageLayoutView="90" workbookViewId="0">
      <selection activeCell="AA16" sqref="AA16"/>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7"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c r="AA1" s="141"/>
    </row>
    <row r="2" spans="1:27" s="25" customFormat="1" ht="18.75" customHeight="1" x14ac:dyDescent="0.25">
      <c r="A2" s="24"/>
      <c r="B2" s="24"/>
      <c r="C2" s="24"/>
      <c r="D2" s="363" t="str">
        <f>'70'!B9</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7" s="25" customFormat="1" ht="6.75" customHeight="1" x14ac:dyDescent="0.25">
      <c r="A3" s="24"/>
      <c r="B3" s="24"/>
      <c r="C3" s="24"/>
      <c r="D3" s="29"/>
      <c r="E3" s="29"/>
      <c r="F3" s="29"/>
      <c r="G3" s="29"/>
      <c r="H3" s="29"/>
      <c r="I3" s="29"/>
      <c r="J3" s="29"/>
      <c r="K3" s="29"/>
      <c r="L3" s="29"/>
    </row>
    <row r="4" spans="1:27"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7"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297" t="s">
        <v>101</v>
      </c>
      <c r="Y5" s="297"/>
      <c r="Z5" s="297"/>
    </row>
    <row r="6" spans="1:27" ht="9" customHeight="1" x14ac:dyDescent="0.25">
      <c r="M6" s="28"/>
      <c r="N6" s="28"/>
      <c r="O6" s="28"/>
      <c r="P6" s="28"/>
      <c r="Q6" s="26"/>
      <c r="R6" s="26"/>
      <c r="S6" s="26"/>
      <c r="T6" s="26"/>
      <c r="U6" s="27"/>
      <c r="V6" s="27"/>
      <c r="W6" s="27"/>
      <c r="X6" s="27"/>
    </row>
    <row r="7" spans="1:27" ht="18" customHeight="1" x14ac:dyDescent="0.25">
      <c r="A7" s="358" t="s">
        <v>12</v>
      </c>
      <c r="B7" s="359"/>
      <c r="C7" s="359"/>
      <c r="D7" s="359"/>
      <c r="E7" s="359"/>
      <c r="F7" s="359"/>
      <c r="G7" s="359"/>
      <c r="H7" s="179" t="s">
        <v>123</v>
      </c>
      <c r="J7" s="358" t="s">
        <v>49</v>
      </c>
      <c r="K7" s="359"/>
      <c r="L7" s="359"/>
      <c r="M7" s="359"/>
      <c r="N7" s="359"/>
      <c r="O7" s="359"/>
      <c r="P7" s="359"/>
      <c r="Q7" s="179" t="s">
        <v>104</v>
      </c>
      <c r="S7" s="358" t="s">
        <v>183</v>
      </c>
      <c r="T7" s="359"/>
      <c r="U7" s="359"/>
      <c r="V7" s="359"/>
      <c r="W7" s="359"/>
      <c r="X7" s="359"/>
      <c r="Y7" s="359"/>
      <c r="Z7" s="179" t="s">
        <v>106</v>
      </c>
    </row>
    <row r="8" spans="1:27"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79" t="s">
        <v>31</v>
      </c>
      <c r="T8" s="280"/>
      <c r="U8" s="279" t="s">
        <v>32</v>
      </c>
      <c r="V8" s="280"/>
      <c r="W8" s="279" t="s">
        <v>33</v>
      </c>
      <c r="X8" s="280"/>
      <c r="Y8" s="279"/>
      <c r="Z8" s="280"/>
    </row>
    <row r="9" spans="1:27" x14ac:dyDescent="0.25">
      <c r="A9" s="51" t="str">
        <f>'70'!D9</f>
        <v>-</v>
      </c>
      <c r="B9" s="51" t="str">
        <f>'70'!E9</f>
        <v>-</v>
      </c>
      <c r="C9" s="51" t="str">
        <f>'70'!F9</f>
        <v>-</v>
      </c>
      <c r="D9" s="51" t="str">
        <f>'70'!G9</f>
        <v>-</v>
      </c>
      <c r="E9" s="51" t="str">
        <f>'70'!H9</f>
        <v>-</v>
      </c>
      <c r="F9" s="51" t="str">
        <f>'70'!I9</f>
        <v>-</v>
      </c>
      <c r="G9" s="51" t="str">
        <f>'70'!J9</f>
        <v>-</v>
      </c>
      <c r="H9" s="51" t="str">
        <f>'70'!K9</f>
        <v>-</v>
      </c>
      <c r="J9" s="12" t="str">
        <f>Spell!D9</f>
        <v>-</v>
      </c>
      <c r="K9" s="12" t="str">
        <f>Spell!E9</f>
        <v>-</v>
      </c>
      <c r="L9" s="12" t="str">
        <f>Spell!F9</f>
        <v>-</v>
      </c>
      <c r="M9" s="12" t="str">
        <f>Spell!G9</f>
        <v>-</v>
      </c>
      <c r="N9" s="12" t="str">
        <f>Spell!H9</f>
        <v>-</v>
      </c>
      <c r="O9" s="12" t="str">
        <f>Spell!I9</f>
        <v>-</v>
      </c>
      <c r="P9" s="12" t="str">
        <f>Spell!J9</f>
        <v>-</v>
      </c>
      <c r="Q9" s="12" t="str">
        <f>Spell!K9</f>
        <v>-</v>
      </c>
      <c r="S9" s="293" t="str">
        <f>'IXL ELA'!L11</f>
        <v>-</v>
      </c>
      <c r="T9" s="294"/>
      <c r="U9" s="293" t="str">
        <f>'IXL ELA'!M11</f>
        <v>-</v>
      </c>
      <c r="V9" s="294"/>
      <c r="W9" s="293" t="str">
        <f>'IXL ELA'!N11</f>
        <v>-</v>
      </c>
      <c r="X9" s="294"/>
      <c r="Y9" s="360"/>
      <c r="Z9" s="361"/>
    </row>
    <row r="10" spans="1:27"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7"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7"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118"/>
      <c r="X12" s="30"/>
      <c r="Y12" s="30"/>
      <c r="Z12" s="9"/>
    </row>
    <row r="13" spans="1:27"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118"/>
      <c r="X13" s="13"/>
      <c r="Y13" s="13"/>
      <c r="Z13" s="9"/>
    </row>
    <row r="14" spans="1:27"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7"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7"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L19" s="31"/>
    </row>
    <row r="20" spans="1:26" ht="18" customHeight="1" x14ac:dyDescent="0.25">
      <c r="A20" s="358" t="s">
        <v>190</v>
      </c>
      <c r="B20" s="359"/>
      <c r="C20" s="359"/>
      <c r="D20" s="359"/>
      <c r="E20" s="359"/>
      <c r="F20" s="359"/>
      <c r="G20" s="359"/>
      <c r="H20" s="179" t="s">
        <v>191</v>
      </c>
      <c r="J20" s="358" t="s">
        <v>184</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0" t="s">
        <v>0</v>
      </c>
      <c r="T21" s="20" t="s">
        <v>24</v>
      </c>
      <c r="U21" s="20" t="s">
        <v>3</v>
      </c>
      <c r="V21" s="20" t="s">
        <v>4</v>
      </c>
      <c r="W21" s="20" t="s">
        <v>5</v>
      </c>
      <c r="X21" s="20" t="s">
        <v>6</v>
      </c>
      <c r="Y21" s="20" t="s">
        <v>7</v>
      </c>
      <c r="Z21" s="20" t="s">
        <v>8</v>
      </c>
    </row>
    <row r="22" spans="1:26" x14ac:dyDescent="0.25">
      <c r="A22" s="293" t="str">
        <f>'IXL ELA'!D11</f>
        <v>-</v>
      </c>
      <c r="B22" s="294"/>
      <c r="C22" s="293" t="str">
        <f>'IXL ELA'!E11</f>
        <v>-</v>
      </c>
      <c r="D22" s="294"/>
      <c r="E22" s="293" t="str">
        <f>'IXL ELA'!F11</f>
        <v>-</v>
      </c>
      <c r="F22" s="294"/>
      <c r="G22" s="360"/>
      <c r="H22" s="361"/>
      <c r="J22" s="293" t="str">
        <f>'IXL Math'!D11</f>
        <v>-</v>
      </c>
      <c r="K22" s="294"/>
      <c r="L22" s="293" t="str">
        <f>'IXL Math'!E11</f>
        <v>-</v>
      </c>
      <c r="M22" s="294"/>
      <c r="N22" s="293" t="str">
        <f>'IXL Math'!F11</f>
        <v>-</v>
      </c>
      <c r="O22" s="294"/>
      <c r="P22" s="360"/>
      <c r="Q22" s="361"/>
      <c r="S22" s="71" t="str">
        <f>Sub!D9</f>
        <v>-</v>
      </c>
      <c r="T22" s="71" t="str">
        <f>Sub!E9</f>
        <v>-</v>
      </c>
      <c r="U22" s="71" t="str">
        <f>Sub!F9</f>
        <v>-</v>
      </c>
      <c r="V22" s="71" t="str">
        <f>Sub!G9</f>
        <v>-</v>
      </c>
      <c r="W22" s="71" t="str">
        <f>Sub!H9</f>
        <v>-</v>
      </c>
      <c r="X22" s="71" t="str">
        <f>Sub!I9</f>
        <v>-</v>
      </c>
      <c r="Y22" s="71" t="str">
        <f>Sub!J9</f>
        <v>-</v>
      </c>
      <c r="Z22" s="71" t="str">
        <f>Sub!K9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25" customHeight="1" x14ac:dyDescent="0.25">
      <c r="A25" s="8"/>
      <c r="B25" s="65" t="str">
        <f>A22</f>
        <v>-</v>
      </c>
      <c r="C25" s="65" t="str">
        <f>C22</f>
        <v>-</v>
      </c>
      <c r="D25" s="65" t="str">
        <f>E22</f>
        <v>-</v>
      </c>
      <c r="E25" s="118"/>
      <c r="F25" s="30"/>
      <c r="G25" s="30"/>
      <c r="H25" s="9"/>
      <c r="J25" s="8"/>
      <c r="K25" s="65" t="str">
        <f>J22</f>
        <v>-</v>
      </c>
      <c r="L25" s="65" t="str">
        <f>L22</f>
        <v>-</v>
      </c>
      <c r="M25" s="65" t="str">
        <f>N22</f>
        <v>-</v>
      </c>
      <c r="N25" s="118"/>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118"/>
      <c r="F26" s="13"/>
      <c r="G26" s="13"/>
      <c r="H26" s="9"/>
      <c r="J26" s="8"/>
      <c r="K26" s="65" t="str">
        <f>'IXL Math'!D46</f>
        <v>-</v>
      </c>
      <c r="L26" s="65" t="str">
        <f>'IXL Math'!E46</f>
        <v>-</v>
      </c>
      <c r="M26" s="65" t="str">
        <f>'IXL Math'!F46</f>
        <v>-</v>
      </c>
      <c r="N26" s="118"/>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118"/>
      <c r="F27" s="13"/>
      <c r="G27" s="13"/>
      <c r="H27" s="9"/>
      <c r="J27" s="8"/>
      <c r="K27" s="65" t="str">
        <f>'IXL Math'!H7</f>
        <v>-</v>
      </c>
      <c r="L27" s="65" t="e">
        <f>((M27-K27)/2)+K27</f>
        <v>#VALUE!</v>
      </c>
      <c r="M27" s="65" t="str">
        <f>'IXL Math'!I7</f>
        <v>-</v>
      </c>
      <c r="N27" s="118"/>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118"/>
      <c r="F28" s="19"/>
      <c r="G28" s="19"/>
      <c r="H28" s="33"/>
      <c r="J28" s="32"/>
      <c r="K28" s="65" t="str">
        <f>'IXL Math'!$J$7</f>
        <v>-</v>
      </c>
      <c r="L28" s="65" t="str">
        <f>'IXL Math'!$J$7</f>
        <v>-</v>
      </c>
      <c r="M28" s="65" t="str">
        <f>'IXL Math'!$J$7</f>
        <v>-</v>
      </c>
      <c r="N28" s="118"/>
      <c r="O28" s="19"/>
      <c r="P28" s="19"/>
      <c r="Q28" s="33"/>
      <c r="S28" s="32"/>
      <c r="T28" s="19"/>
      <c r="U28" s="19"/>
      <c r="V28" s="19"/>
      <c r="W28" s="19"/>
      <c r="X28" s="19"/>
      <c r="Y28" s="19"/>
      <c r="Z28" s="33"/>
    </row>
    <row r="29" spans="1:26" ht="11.2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79" t="s">
        <v>31</v>
      </c>
      <c r="T34" s="280"/>
      <c r="U34" s="279" t="s">
        <v>32</v>
      </c>
      <c r="V34" s="280"/>
      <c r="W34" s="279" t="s">
        <v>33</v>
      </c>
      <c r="X34" s="280"/>
      <c r="Y34" s="279"/>
      <c r="Z34" s="280"/>
    </row>
    <row r="35" spans="1:26" x14ac:dyDescent="0.25">
      <c r="A35" s="71" t="str">
        <f>Mult!D9</f>
        <v>-</v>
      </c>
      <c r="B35" s="71" t="str">
        <f>Mult!E9</f>
        <v>-</v>
      </c>
      <c r="C35" s="71" t="str">
        <f>Mult!F9</f>
        <v>-</v>
      </c>
      <c r="D35" s="71" t="str">
        <f>Mult!G9</f>
        <v>-</v>
      </c>
      <c r="E35" s="71" t="str">
        <f>Mult!H9</f>
        <v>-</v>
      </c>
      <c r="F35" s="71" t="str">
        <f>Mult!I9</f>
        <v>-</v>
      </c>
      <c r="G35" s="71" t="str">
        <f>Mult!J9</f>
        <v>-</v>
      </c>
      <c r="H35" s="71" t="str">
        <f>Mult!K9</f>
        <v>-</v>
      </c>
      <c r="J35" s="18" t="str">
        <f>HW!D9</f>
        <v>-</v>
      </c>
      <c r="K35" s="18" t="str">
        <f>HW!E9</f>
        <v>-</v>
      </c>
      <c r="L35" s="18" t="str">
        <f>HW!F9</f>
        <v>-</v>
      </c>
      <c r="M35" s="18" t="str">
        <f>HW!G9</f>
        <v>-</v>
      </c>
      <c r="N35" s="18" t="str">
        <f>HW!H9</f>
        <v>-</v>
      </c>
      <c r="O35" s="18" t="str">
        <f>HW!I9</f>
        <v>-</v>
      </c>
      <c r="P35" s="18" t="str">
        <f>HW!J9</f>
        <v>-</v>
      </c>
      <c r="Q35" s="12"/>
      <c r="S35" s="293" t="str">
        <f>WPM!D11</f>
        <v>-</v>
      </c>
      <c r="T35" s="294"/>
      <c r="U35" s="293" t="str">
        <f>WPM!E11</f>
        <v>-</v>
      </c>
      <c r="V35" s="294"/>
      <c r="W35" s="293" t="str">
        <f>WPM!F11</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FlTNH/mlvMzIu7mjzAEA6wZsFI2sUUeJC5BziX8Y3gOE++AAwJ/DNzDJyVfKuwPM6uC0d8/qsB7fSPqEKIprig==" saltValue="NkW36MAZrwra2zOYGTEedg==" spinCount="100000" sheet="1"/>
  <mergeCells count="56">
    <mergeCell ref="S35:T35"/>
    <mergeCell ref="U35:V35"/>
    <mergeCell ref="W35:X35"/>
    <mergeCell ref="Y35:Z35"/>
    <mergeCell ref="S33:Y33"/>
    <mergeCell ref="S34:T34"/>
    <mergeCell ref="U34:V34"/>
    <mergeCell ref="W34:X34"/>
    <mergeCell ref="Y34:Z34"/>
    <mergeCell ref="J33:P33"/>
    <mergeCell ref="J22:K22"/>
    <mergeCell ref="L22:M22"/>
    <mergeCell ref="L21:M21"/>
    <mergeCell ref="N21:O21"/>
    <mergeCell ref="P21:Q21"/>
    <mergeCell ref="J7:P7"/>
    <mergeCell ref="A22:B22"/>
    <mergeCell ref="C22:D22"/>
    <mergeCell ref="E22:F22"/>
    <mergeCell ref="G22:H22"/>
    <mergeCell ref="E21:F21"/>
    <mergeCell ref="G21:H21"/>
    <mergeCell ref="A7:G7"/>
    <mergeCell ref="N22:O22"/>
    <mergeCell ref="P22:Q22"/>
    <mergeCell ref="D1:Z1"/>
    <mergeCell ref="D2:Z2"/>
    <mergeCell ref="A5:C5"/>
    <mergeCell ref="A4:C4"/>
    <mergeCell ref="D5:F5"/>
    <mergeCell ref="G5:H5"/>
    <mergeCell ref="G4:H4"/>
    <mergeCell ref="M4:Z4"/>
    <mergeCell ref="M5:P5"/>
    <mergeCell ref="Q5:T5"/>
    <mergeCell ref="D4:F4"/>
    <mergeCell ref="U5:W5"/>
    <mergeCell ref="I4:K4"/>
    <mergeCell ref="X5:Z5"/>
    <mergeCell ref="I5:K5"/>
    <mergeCell ref="A33:G33"/>
    <mergeCell ref="S20:Y20"/>
    <mergeCell ref="J20:P20"/>
    <mergeCell ref="A20:G20"/>
    <mergeCell ref="S7:Y7"/>
    <mergeCell ref="S8:T8"/>
    <mergeCell ref="U8:V8"/>
    <mergeCell ref="W8:X8"/>
    <mergeCell ref="Y8:Z8"/>
    <mergeCell ref="S9:T9"/>
    <mergeCell ref="Y9:Z9"/>
    <mergeCell ref="U9:V9"/>
    <mergeCell ref="W9:X9"/>
    <mergeCell ref="A21:B21"/>
    <mergeCell ref="C21:D21"/>
    <mergeCell ref="J21:K21"/>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1"/>
    <pageSetUpPr fitToPage="1"/>
  </sheetPr>
  <dimension ref="A1:Z44"/>
  <sheetViews>
    <sheetView view="pageLayout" topLeftCell="A7" zoomScale="90" zoomScalePageLayoutView="90" workbookViewId="0">
      <selection activeCell="E22" sqref="E22:F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'70'!B10</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'70'!N10</f>
        <v>-</v>
      </c>
      <c r="J6" s="48" t="str">
        <f>Spell!N10</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106</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79" t="s">
        <v>31</v>
      </c>
      <c r="T8" s="280"/>
      <c r="U8" s="279" t="s">
        <v>32</v>
      </c>
      <c r="V8" s="280"/>
      <c r="W8" s="279" t="s">
        <v>33</v>
      </c>
      <c r="X8" s="280"/>
      <c r="Y8" s="279"/>
      <c r="Z8" s="280"/>
    </row>
    <row r="9" spans="1:26" x14ac:dyDescent="0.25">
      <c r="A9" s="51" t="str">
        <f>'70'!D10</f>
        <v>-</v>
      </c>
      <c r="B9" s="51" t="str">
        <f>'70'!E10</f>
        <v>-</v>
      </c>
      <c r="C9" s="51" t="str">
        <f>'70'!F10</f>
        <v>-</v>
      </c>
      <c r="D9" s="51" t="str">
        <f>'70'!G10</f>
        <v>-</v>
      </c>
      <c r="E9" s="51" t="str">
        <f>'70'!H10</f>
        <v>-</v>
      </c>
      <c r="F9" s="51" t="str">
        <f>'70'!I10</f>
        <v>-</v>
      </c>
      <c r="G9" s="51" t="str">
        <f>'70'!J10</f>
        <v>-</v>
      </c>
      <c r="H9" s="51" t="str">
        <f>'70'!K10</f>
        <v>-</v>
      </c>
      <c r="J9" s="12" t="str">
        <f>Spell!D10</f>
        <v>-</v>
      </c>
      <c r="K9" s="12" t="str">
        <f>Spell!E10</f>
        <v>-</v>
      </c>
      <c r="L9" s="12" t="str">
        <f>Spell!F10</f>
        <v>-</v>
      </c>
      <c r="M9" s="12" t="str">
        <f>Spell!G10</f>
        <v>-</v>
      </c>
      <c r="N9" s="12" t="str">
        <f>Spell!H10</f>
        <v>-</v>
      </c>
      <c r="O9" s="12" t="str">
        <f>Spell!I10</f>
        <v>-</v>
      </c>
      <c r="P9" s="12" t="str">
        <f>Spell!J10</f>
        <v>-</v>
      </c>
      <c r="Q9" s="12" t="str">
        <f>Spell!K10</f>
        <v>-</v>
      </c>
      <c r="S9" s="293" t="str">
        <f>'IXL ELA'!L12</f>
        <v>-</v>
      </c>
      <c r="T9" s="294"/>
      <c r="U9" s="293" t="str">
        <f>'IXL ELA'!M12</f>
        <v>-</v>
      </c>
      <c r="V9" s="294"/>
      <c r="W9" s="293" t="str">
        <f>'IXL ELA'!N12</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Sub!N10</f>
        <v>-</v>
      </c>
      <c r="J19" s="48" t="str">
        <f>Mult!N10</f>
        <v>-</v>
      </c>
      <c r="L19" s="31"/>
      <c r="S19" s="48" t="str">
        <f>HW!L10</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0" t="s">
        <v>0</v>
      </c>
      <c r="T21" s="20" t="s">
        <v>24</v>
      </c>
      <c r="U21" s="20" t="s">
        <v>3</v>
      </c>
      <c r="V21" s="20" t="s">
        <v>4</v>
      </c>
      <c r="W21" s="20" t="s">
        <v>5</v>
      </c>
      <c r="X21" s="20" t="s">
        <v>6</v>
      </c>
      <c r="Y21" s="20" t="s">
        <v>7</v>
      </c>
      <c r="Z21" s="20" t="s">
        <v>8</v>
      </c>
    </row>
    <row r="22" spans="1:26" x14ac:dyDescent="0.25">
      <c r="A22" s="293" t="str">
        <f>'IXL ELA'!D12</f>
        <v>-</v>
      </c>
      <c r="B22" s="294"/>
      <c r="C22" s="293" t="str">
        <f>'IXL ELA'!E12</f>
        <v>-</v>
      </c>
      <c r="D22" s="294"/>
      <c r="E22" s="293" t="str">
        <f>'IXL ELA'!F12</f>
        <v>-</v>
      </c>
      <c r="F22" s="294"/>
      <c r="G22" s="360"/>
      <c r="H22" s="361"/>
      <c r="J22" s="293" t="str">
        <f>'IXL Math'!D12</f>
        <v>-</v>
      </c>
      <c r="K22" s="294"/>
      <c r="L22" s="293" t="str">
        <f>'IXL Math'!E12</f>
        <v>-</v>
      </c>
      <c r="M22" s="294"/>
      <c r="N22" s="293" t="str">
        <f>'IXL Math'!F12</f>
        <v>-</v>
      </c>
      <c r="O22" s="294"/>
      <c r="P22" s="293"/>
      <c r="Q22" s="294"/>
      <c r="S22" s="71" t="str">
        <f>Sub!D10</f>
        <v>-</v>
      </c>
      <c r="T22" s="71" t="str">
        <f>Sub!E10</f>
        <v>-</v>
      </c>
      <c r="U22" s="71" t="str">
        <f>Sub!F10</f>
        <v>-</v>
      </c>
      <c r="V22" s="71" t="str">
        <f>Sub!G10</f>
        <v>-</v>
      </c>
      <c r="W22" s="71" t="str">
        <f>Sub!H10</f>
        <v>-</v>
      </c>
      <c r="X22" s="71" t="str">
        <f>Sub!I10</f>
        <v>-</v>
      </c>
      <c r="Y22" s="71" t="str">
        <f>Sub!J10</f>
        <v>-</v>
      </c>
      <c r="Z22" s="71" t="str">
        <f>Sub!K10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19"/>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79" t="s">
        <v>31</v>
      </c>
      <c r="T34" s="280"/>
      <c r="U34" s="279" t="s">
        <v>32</v>
      </c>
      <c r="V34" s="280"/>
      <c r="W34" s="279" t="s">
        <v>33</v>
      </c>
      <c r="X34" s="280"/>
      <c r="Y34" s="279"/>
      <c r="Z34" s="280"/>
    </row>
    <row r="35" spans="1:26" x14ac:dyDescent="0.25">
      <c r="A35" s="71" t="str">
        <f>Mult!D10</f>
        <v>-</v>
      </c>
      <c r="B35" s="71" t="str">
        <f>Mult!E10</f>
        <v>-</v>
      </c>
      <c r="C35" s="71" t="str">
        <f>Mult!F10</f>
        <v>-</v>
      </c>
      <c r="D35" s="71" t="str">
        <f>Mult!G10</f>
        <v>-</v>
      </c>
      <c r="E35" s="71" t="str">
        <f>Mult!H10</f>
        <v>-</v>
      </c>
      <c r="F35" s="71" t="str">
        <f>Mult!I10</f>
        <v>-</v>
      </c>
      <c r="G35" s="71" t="str">
        <f>Mult!J10</f>
        <v>-</v>
      </c>
      <c r="H35" s="71" t="str">
        <f>Mult!K10</f>
        <v>-</v>
      </c>
      <c r="J35" s="18" t="str">
        <f>HW!D10</f>
        <v>-</v>
      </c>
      <c r="K35" s="18" t="str">
        <f>HW!E10</f>
        <v>-</v>
      </c>
      <c r="L35" s="18" t="str">
        <f>HW!F10</f>
        <v>-</v>
      </c>
      <c r="M35" s="18" t="str">
        <f>HW!G10</f>
        <v>-</v>
      </c>
      <c r="N35" s="18" t="str">
        <f>HW!H10</f>
        <v>-</v>
      </c>
      <c r="O35" s="18" t="str">
        <f>HW!I10</f>
        <v>-</v>
      </c>
      <c r="P35" s="18" t="str">
        <f>HW!J10</f>
        <v>-</v>
      </c>
      <c r="Q35" s="12"/>
      <c r="S35" s="293" t="str">
        <f>WPM!D12</f>
        <v>-</v>
      </c>
      <c r="T35" s="294"/>
      <c r="U35" s="293" t="str">
        <f>WPM!E12</f>
        <v>-</v>
      </c>
      <c r="V35" s="294"/>
      <c r="W35" s="293" t="str">
        <f>WPM!F12</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LX4BgwxHVaOll/2lhSi+ZphOiFU97zBqbnWnwvvV9aCgdVetRz4apEhkouLikOa7fszMOo+K7wvgJFjNPmJPqA==" saltValue="5RjwbzNKwEHqbutjcIv/C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D1:Z1"/>
    <mergeCell ref="D2:Z2"/>
    <mergeCell ref="A4:C4"/>
    <mergeCell ref="D4:F4"/>
    <mergeCell ref="G4:H4"/>
    <mergeCell ref="M4:Z4"/>
    <mergeCell ref="I4:K4"/>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1"/>
    <pageSetUpPr fitToPage="1"/>
  </sheetPr>
  <dimension ref="A1:Z44"/>
  <sheetViews>
    <sheetView view="pageLayout" topLeftCell="A7" zoomScale="90" zoomScalePageLayoutView="90" workbookViewId="0">
      <selection activeCell="E22" sqref="E22:F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'70'!B11</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'70'!N11</f>
        <v>-</v>
      </c>
      <c r="J6" s="48" t="str">
        <f>Spell!N11</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106</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79" t="s">
        <v>31</v>
      </c>
      <c r="T8" s="280"/>
      <c r="U8" s="279" t="s">
        <v>32</v>
      </c>
      <c r="V8" s="280"/>
      <c r="W8" s="279" t="s">
        <v>33</v>
      </c>
      <c r="X8" s="280"/>
      <c r="Y8" s="279"/>
      <c r="Z8" s="280"/>
    </row>
    <row r="9" spans="1:26" x14ac:dyDescent="0.25">
      <c r="A9" s="51" t="str">
        <f>'70'!D11</f>
        <v>-</v>
      </c>
      <c r="B9" s="51" t="str">
        <f>'70'!E11</f>
        <v>-</v>
      </c>
      <c r="C9" s="51" t="str">
        <f>'70'!F11</f>
        <v>-</v>
      </c>
      <c r="D9" s="51" t="str">
        <f>'70'!G11</f>
        <v>-</v>
      </c>
      <c r="E9" s="51" t="str">
        <f>'70'!H11</f>
        <v>-</v>
      </c>
      <c r="F9" s="51" t="str">
        <f>'70'!I11</f>
        <v>-</v>
      </c>
      <c r="G9" s="51" t="str">
        <f>'70'!J11</f>
        <v>-</v>
      </c>
      <c r="H9" s="51" t="str">
        <f>'70'!K11</f>
        <v>-</v>
      </c>
      <c r="J9" s="12" t="str">
        <f>Spell!D11</f>
        <v>-</v>
      </c>
      <c r="K9" s="12" t="str">
        <f>Spell!E11</f>
        <v>-</v>
      </c>
      <c r="L9" s="12" t="str">
        <f>Spell!F11</f>
        <v>-</v>
      </c>
      <c r="M9" s="12" t="str">
        <f>Spell!G11</f>
        <v>-</v>
      </c>
      <c r="N9" s="12" t="str">
        <f>Spell!H11</f>
        <v>-</v>
      </c>
      <c r="O9" s="12" t="str">
        <f>Spell!I11</f>
        <v>-</v>
      </c>
      <c r="P9" s="12" t="str">
        <f>Spell!J11</f>
        <v>-</v>
      </c>
      <c r="Q9" s="12" t="str">
        <f>Spell!K11</f>
        <v>-</v>
      </c>
      <c r="S9" s="293" t="str">
        <f>'IXL ELA'!L13</f>
        <v>-</v>
      </c>
      <c r="T9" s="294"/>
      <c r="U9" s="293" t="str">
        <f>'IXL ELA'!M13</f>
        <v>-</v>
      </c>
      <c r="V9" s="294"/>
      <c r="W9" s="293" t="str">
        <f>'IXL ELA'!N13</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Sub!N11</f>
        <v>-</v>
      </c>
      <c r="J19" s="48" t="str">
        <f>Mult!N11</f>
        <v>-</v>
      </c>
      <c r="L19" s="31"/>
      <c r="S19" s="48" t="str">
        <f>HW!L11</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0" t="s">
        <v>0</v>
      </c>
      <c r="T21" s="20" t="s">
        <v>24</v>
      </c>
      <c r="U21" s="20" t="s">
        <v>3</v>
      </c>
      <c r="V21" s="20" t="s">
        <v>4</v>
      </c>
      <c r="W21" s="20" t="s">
        <v>5</v>
      </c>
      <c r="X21" s="20" t="s">
        <v>6</v>
      </c>
      <c r="Y21" s="20" t="s">
        <v>7</v>
      </c>
      <c r="Z21" s="20" t="s">
        <v>8</v>
      </c>
    </row>
    <row r="22" spans="1:26" x14ac:dyDescent="0.25">
      <c r="A22" s="293" t="str">
        <f>'IXL ELA'!D13</f>
        <v>-</v>
      </c>
      <c r="B22" s="294"/>
      <c r="C22" s="293" t="str">
        <f>'IXL ELA'!E13</f>
        <v>-</v>
      </c>
      <c r="D22" s="294"/>
      <c r="E22" s="293" t="str">
        <f>'IXL ELA'!F13</f>
        <v>-</v>
      </c>
      <c r="F22" s="294"/>
      <c r="G22" s="360"/>
      <c r="H22" s="361"/>
      <c r="J22" s="293" t="str">
        <f>'IXL Math'!D13</f>
        <v>-</v>
      </c>
      <c r="K22" s="294"/>
      <c r="L22" s="293" t="str">
        <f>'IXL Math'!E13</f>
        <v>-</v>
      </c>
      <c r="M22" s="294"/>
      <c r="N22" s="293" t="str">
        <f>'IXL Math'!F13</f>
        <v>-</v>
      </c>
      <c r="O22" s="294"/>
      <c r="P22" s="293"/>
      <c r="Q22" s="294"/>
      <c r="S22" s="71" t="str">
        <f>Sub!D11</f>
        <v>-</v>
      </c>
      <c r="T22" s="71" t="str">
        <f>Sub!E11</f>
        <v>-</v>
      </c>
      <c r="U22" s="71" t="str">
        <f>Sub!F11</f>
        <v>-</v>
      </c>
      <c r="V22" s="71" t="str">
        <f>Sub!G11</f>
        <v>-</v>
      </c>
      <c r="W22" s="71" t="str">
        <f>Sub!H11</f>
        <v>-</v>
      </c>
      <c r="X22" s="71" t="str">
        <f>Sub!I11</f>
        <v>-</v>
      </c>
      <c r="Y22" s="71" t="str">
        <f>Sub!J11</f>
        <v>-</v>
      </c>
      <c r="Z22" s="71" t="str">
        <f>Sub!K11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79" t="s">
        <v>31</v>
      </c>
      <c r="T34" s="280"/>
      <c r="U34" s="279" t="s">
        <v>32</v>
      </c>
      <c r="V34" s="280"/>
      <c r="W34" s="279" t="s">
        <v>33</v>
      </c>
      <c r="X34" s="280"/>
      <c r="Y34" s="279"/>
      <c r="Z34" s="280"/>
    </row>
    <row r="35" spans="1:26" x14ac:dyDescent="0.25">
      <c r="A35" s="71" t="str">
        <f>Mult!D11</f>
        <v>-</v>
      </c>
      <c r="B35" s="71" t="str">
        <f>Mult!E11</f>
        <v>-</v>
      </c>
      <c r="C35" s="71" t="str">
        <f>Mult!F11</f>
        <v>-</v>
      </c>
      <c r="D35" s="71" t="str">
        <f>Mult!G11</f>
        <v>-</v>
      </c>
      <c r="E35" s="71" t="str">
        <f>Mult!H11</f>
        <v>-</v>
      </c>
      <c r="F35" s="71" t="str">
        <f>Mult!I11</f>
        <v>-</v>
      </c>
      <c r="G35" s="71" t="str">
        <f>Mult!J11</f>
        <v>-</v>
      </c>
      <c r="H35" s="71" t="str">
        <f>Mult!K11</f>
        <v>-</v>
      </c>
      <c r="J35" s="18" t="str">
        <f>HW!D11</f>
        <v>-</v>
      </c>
      <c r="K35" s="18" t="str">
        <f>HW!E11</f>
        <v>-</v>
      </c>
      <c r="L35" s="18" t="str">
        <f>HW!F11</f>
        <v>-</v>
      </c>
      <c r="M35" s="18" t="str">
        <f>HW!G11</f>
        <v>-</v>
      </c>
      <c r="N35" s="18" t="str">
        <f>HW!H11</f>
        <v>-</v>
      </c>
      <c r="O35" s="18" t="str">
        <f>HW!I11</f>
        <v>-</v>
      </c>
      <c r="P35" s="18" t="str">
        <f>HW!J11</f>
        <v>-</v>
      </c>
      <c r="Q35" s="12"/>
      <c r="S35" s="293" t="str">
        <f>WPM!D13</f>
        <v>-</v>
      </c>
      <c r="T35" s="294"/>
      <c r="U35" s="293" t="str">
        <f>WPM!E13</f>
        <v>-</v>
      </c>
      <c r="V35" s="294"/>
      <c r="W35" s="293" t="str">
        <f>WPM!F13</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M/VgnaIm/QnOaU8EhZcdwa7W08GBjCh5jd8k1Np/RbA4UGldIfNqXTtxCj6PrQ40mf37z+JaNgBeyeoL/w9rGg==" saltValue="azG+S/OD/VeDB6lWLnppw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D1:Z1"/>
    <mergeCell ref="D2:Z2"/>
    <mergeCell ref="A4:C4"/>
    <mergeCell ref="D4:F4"/>
    <mergeCell ref="G4:H4"/>
    <mergeCell ref="M4:Z4"/>
    <mergeCell ref="I4:K4"/>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1"/>
    <pageSetUpPr fitToPage="1"/>
  </sheetPr>
  <dimension ref="A1:Z44"/>
  <sheetViews>
    <sheetView view="pageLayout" topLeftCell="A7" zoomScale="90" zoomScalePageLayoutView="90" workbookViewId="0">
      <selection activeCell="E22" sqref="E22:F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'70'!B12</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'70'!N12</f>
        <v>-</v>
      </c>
      <c r="J6" s="48" t="str">
        <f>Spell!N12</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106</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79" t="s">
        <v>31</v>
      </c>
      <c r="T8" s="280"/>
      <c r="U8" s="279" t="s">
        <v>32</v>
      </c>
      <c r="V8" s="280"/>
      <c r="W8" s="279" t="s">
        <v>33</v>
      </c>
      <c r="X8" s="280"/>
      <c r="Y8" s="279"/>
      <c r="Z8" s="280"/>
    </row>
    <row r="9" spans="1:26" x14ac:dyDescent="0.25">
      <c r="A9" s="51" t="str">
        <f>'70'!D12</f>
        <v>-</v>
      </c>
      <c r="B9" s="51" t="str">
        <f>'70'!E12</f>
        <v>-</v>
      </c>
      <c r="C9" s="51" t="str">
        <f>'70'!F12</f>
        <v>-</v>
      </c>
      <c r="D9" s="51" t="str">
        <f>'70'!G12</f>
        <v>-</v>
      </c>
      <c r="E9" s="51" t="str">
        <f>'70'!H12</f>
        <v>-</v>
      </c>
      <c r="F9" s="51" t="str">
        <f>'70'!I12</f>
        <v>-</v>
      </c>
      <c r="G9" s="51" t="str">
        <f>'70'!J12</f>
        <v>-</v>
      </c>
      <c r="H9" s="51" t="str">
        <f>'70'!K12</f>
        <v>-</v>
      </c>
      <c r="J9" s="12" t="str">
        <f>Spell!D12</f>
        <v>-</v>
      </c>
      <c r="K9" s="12" t="str">
        <f>Spell!E12</f>
        <v>-</v>
      </c>
      <c r="L9" s="12" t="str">
        <f>Spell!F12</f>
        <v>-</v>
      </c>
      <c r="M9" s="12" t="str">
        <f>Spell!G12</f>
        <v>-</v>
      </c>
      <c r="N9" s="12" t="str">
        <f>Spell!H12</f>
        <v>-</v>
      </c>
      <c r="O9" s="12" t="str">
        <f>Spell!I12</f>
        <v>-</v>
      </c>
      <c r="P9" s="12" t="str">
        <f>Spell!J12</f>
        <v>-</v>
      </c>
      <c r="Q9" s="12" t="str">
        <f>Spell!K12</f>
        <v>-</v>
      </c>
      <c r="S9" s="293" t="str">
        <f>'IXL ELA'!L14</f>
        <v>-</v>
      </c>
      <c r="T9" s="294"/>
      <c r="U9" s="293" t="str">
        <f>'IXL ELA'!M14</f>
        <v>-</v>
      </c>
      <c r="V9" s="294"/>
      <c r="W9" s="293" t="str">
        <f>'IXL ELA'!N14</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Sub!N12</f>
        <v>-</v>
      </c>
      <c r="J19" s="48" t="str">
        <f>Mult!N12</f>
        <v>-</v>
      </c>
      <c r="L19" s="31"/>
      <c r="S19" s="48" t="str">
        <f>HW!L12</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0" t="s">
        <v>0</v>
      </c>
      <c r="T21" s="20" t="s">
        <v>24</v>
      </c>
      <c r="U21" s="20" t="s">
        <v>3</v>
      </c>
      <c r="V21" s="20" t="s">
        <v>4</v>
      </c>
      <c r="W21" s="20" t="s">
        <v>5</v>
      </c>
      <c r="X21" s="20" t="s">
        <v>6</v>
      </c>
      <c r="Y21" s="20" t="s">
        <v>7</v>
      </c>
      <c r="Z21" s="20" t="s">
        <v>8</v>
      </c>
    </row>
    <row r="22" spans="1:26" x14ac:dyDescent="0.25">
      <c r="A22" s="293" t="str">
        <f>'IXL ELA'!D14</f>
        <v>-</v>
      </c>
      <c r="B22" s="294"/>
      <c r="C22" s="293" t="str">
        <f>'IXL ELA'!E14</f>
        <v>-</v>
      </c>
      <c r="D22" s="294"/>
      <c r="E22" s="293" t="str">
        <f>'IXL ELA'!F14</f>
        <v>-</v>
      </c>
      <c r="F22" s="294"/>
      <c r="G22" s="360"/>
      <c r="H22" s="361"/>
      <c r="J22" s="293" t="str">
        <f>'IXL Math'!D14</f>
        <v>-</v>
      </c>
      <c r="K22" s="294"/>
      <c r="L22" s="293" t="str">
        <f>'IXL Math'!E14</f>
        <v>-</v>
      </c>
      <c r="M22" s="294"/>
      <c r="N22" s="293" t="str">
        <f>'IXL Math'!F14</f>
        <v>-</v>
      </c>
      <c r="O22" s="294"/>
      <c r="P22" s="293"/>
      <c r="Q22" s="294"/>
      <c r="S22" s="71" t="str">
        <f>Sub!D12</f>
        <v>-</v>
      </c>
      <c r="T22" s="71" t="str">
        <f>Sub!E12</f>
        <v>-</v>
      </c>
      <c r="U22" s="71" t="str">
        <f>Sub!F12</f>
        <v>-</v>
      </c>
      <c r="V22" s="71" t="str">
        <f>Sub!G12</f>
        <v>-</v>
      </c>
      <c r="W22" s="71" t="str">
        <f>Sub!H12</f>
        <v>-</v>
      </c>
      <c r="X22" s="71" t="str">
        <f>Sub!I12</f>
        <v>-</v>
      </c>
      <c r="Y22" s="71" t="str">
        <f>Sub!J12</f>
        <v>-</v>
      </c>
      <c r="Z22" s="71" t="str">
        <f>Sub!K12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79" t="s">
        <v>31</v>
      </c>
      <c r="T34" s="280"/>
      <c r="U34" s="279" t="s">
        <v>32</v>
      </c>
      <c r="V34" s="280"/>
      <c r="W34" s="279" t="s">
        <v>33</v>
      </c>
      <c r="X34" s="280"/>
      <c r="Y34" s="279"/>
      <c r="Z34" s="280"/>
    </row>
    <row r="35" spans="1:26" x14ac:dyDescent="0.25">
      <c r="A35" s="71" t="str">
        <f>Mult!D12</f>
        <v>-</v>
      </c>
      <c r="B35" s="71" t="str">
        <f>Mult!E12</f>
        <v>-</v>
      </c>
      <c r="C35" s="71" t="str">
        <f>Mult!F12</f>
        <v>-</v>
      </c>
      <c r="D35" s="71" t="str">
        <f>Mult!G12</f>
        <v>-</v>
      </c>
      <c r="E35" s="71" t="str">
        <f>Mult!H12</f>
        <v>-</v>
      </c>
      <c r="F35" s="71" t="str">
        <f>Mult!I12</f>
        <v>-</v>
      </c>
      <c r="G35" s="71" t="str">
        <f>Mult!J12</f>
        <v>-</v>
      </c>
      <c r="H35" s="71" t="str">
        <f>Mult!K12</f>
        <v>-</v>
      </c>
      <c r="J35" s="18" t="str">
        <f>HW!D12</f>
        <v>-</v>
      </c>
      <c r="K35" s="18" t="str">
        <f>HW!E12</f>
        <v>-</v>
      </c>
      <c r="L35" s="18" t="str">
        <f>HW!F12</f>
        <v>-</v>
      </c>
      <c r="M35" s="18" t="str">
        <f>HW!G12</f>
        <v>-</v>
      </c>
      <c r="N35" s="18" t="str">
        <f>HW!H12</f>
        <v>-</v>
      </c>
      <c r="O35" s="18" t="str">
        <f>HW!I12</f>
        <v>-</v>
      </c>
      <c r="P35" s="18" t="str">
        <f>HW!J12</f>
        <v>-</v>
      </c>
      <c r="Q35" s="12"/>
      <c r="S35" s="293" t="str">
        <f>WPM!D14</f>
        <v>-</v>
      </c>
      <c r="T35" s="294"/>
      <c r="U35" s="293" t="str">
        <f>WPM!E14</f>
        <v>-</v>
      </c>
      <c r="V35" s="294"/>
      <c r="W35" s="293" t="str">
        <f>WPM!F14</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6Cw0Btm9ZlUPf0ZKl1r4wo+leiIfrTATATcgtRSNUryG918v7pCran51DqeDwrp9VLmTOSWBP8Lda3PlbYuEWw==" saltValue="qLUnTUL0EeBHf1Ef795zSQ=="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D1:Z1"/>
    <mergeCell ref="D2:Z2"/>
    <mergeCell ref="A4:C4"/>
    <mergeCell ref="D4:F4"/>
    <mergeCell ref="G4:H4"/>
    <mergeCell ref="M4:Z4"/>
    <mergeCell ref="I4:K4"/>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1"/>
    <pageSetUpPr fitToPage="1"/>
  </sheetPr>
  <dimension ref="A1:Z44"/>
  <sheetViews>
    <sheetView view="pageLayout" topLeftCell="A7" zoomScale="90" zoomScalePageLayoutView="90" workbookViewId="0">
      <selection activeCell="E22" sqref="E22:F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'70'!B13</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'70'!N13</f>
        <v>-</v>
      </c>
      <c r="J6" s="48" t="str">
        <f>Spell!N13</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106</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79" t="s">
        <v>31</v>
      </c>
      <c r="T8" s="280"/>
      <c r="U8" s="279" t="s">
        <v>32</v>
      </c>
      <c r="V8" s="280"/>
      <c r="W8" s="279" t="s">
        <v>33</v>
      </c>
      <c r="X8" s="280"/>
      <c r="Y8" s="279"/>
      <c r="Z8" s="280"/>
    </row>
    <row r="9" spans="1:26" x14ac:dyDescent="0.25">
      <c r="A9" s="51" t="str">
        <f>'70'!D13</f>
        <v>-</v>
      </c>
      <c r="B9" s="51" t="str">
        <f>'70'!E13</f>
        <v>-</v>
      </c>
      <c r="C9" s="51" t="str">
        <f>'70'!F13</f>
        <v>-</v>
      </c>
      <c r="D9" s="51" t="str">
        <f>'70'!G13</f>
        <v>-</v>
      </c>
      <c r="E9" s="51" t="str">
        <f>'70'!H13</f>
        <v>-</v>
      </c>
      <c r="F9" s="51" t="str">
        <f>'70'!I13</f>
        <v>-</v>
      </c>
      <c r="G9" s="51" t="str">
        <f>'70'!J13</f>
        <v>-</v>
      </c>
      <c r="H9" s="51" t="str">
        <f>'70'!K13</f>
        <v>-</v>
      </c>
      <c r="J9" s="12" t="str">
        <f>Spell!D13</f>
        <v>-</v>
      </c>
      <c r="K9" s="12" t="str">
        <f>Spell!E13</f>
        <v>-</v>
      </c>
      <c r="L9" s="12" t="str">
        <f>Spell!F13</f>
        <v>-</v>
      </c>
      <c r="M9" s="12" t="str">
        <f>Spell!G13</f>
        <v>-</v>
      </c>
      <c r="N9" s="12" t="str">
        <f>Spell!H13</f>
        <v>-</v>
      </c>
      <c r="O9" s="12" t="str">
        <f>Spell!I13</f>
        <v>-</v>
      </c>
      <c r="P9" s="12" t="str">
        <f>Spell!J13</f>
        <v>-</v>
      </c>
      <c r="Q9" s="12" t="str">
        <f>Spell!K13</f>
        <v>-</v>
      </c>
      <c r="S9" s="293" t="str">
        <f>'IXL ELA'!L15</f>
        <v>-</v>
      </c>
      <c r="T9" s="294"/>
      <c r="U9" s="293" t="str">
        <f>'IXL ELA'!M15</f>
        <v>-</v>
      </c>
      <c r="V9" s="294"/>
      <c r="W9" s="293" t="str">
        <f>'IXL ELA'!N15</f>
        <v>-</v>
      </c>
      <c r="X9" s="294"/>
      <c r="Y9" s="360"/>
      <c r="Z9" s="361"/>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Sub!N13</f>
        <v>-</v>
      </c>
      <c r="J19" s="48" t="str">
        <f>Mult!N13</f>
        <v>-</v>
      </c>
      <c r="L19" s="31"/>
      <c r="S19" s="48" t="str">
        <f>HW!L13</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0" t="s">
        <v>0</v>
      </c>
      <c r="T21" s="20" t="s">
        <v>24</v>
      </c>
      <c r="U21" s="20" t="s">
        <v>3</v>
      </c>
      <c r="V21" s="20" t="s">
        <v>4</v>
      </c>
      <c r="W21" s="20" t="s">
        <v>5</v>
      </c>
      <c r="X21" s="20" t="s">
        <v>6</v>
      </c>
      <c r="Y21" s="20" t="s">
        <v>7</v>
      </c>
      <c r="Z21" s="20" t="s">
        <v>8</v>
      </c>
    </row>
    <row r="22" spans="1:26" x14ac:dyDescent="0.25">
      <c r="A22" s="293" t="str">
        <f>'IXL ELA'!D15</f>
        <v>-</v>
      </c>
      <c r="B22" s="294"/>
      <c r="C22" s="293" t="str">
        <f>'IXL ELA'!E15</f>
        <v>-</v>
      </c>
      <c r="D22" s="294"/>
      <c r="E22" s="293" t="str">
        <f>'IXL ELA'!F15</f>
        <v>-</v>
      </c>
      <c r="F22" s="294"/>
      <c r="G22" s="360"/>
      <c r="H22" s="361"/>
      <c r="J22" s="293" t="str">
        <f>'IXL Math'!D15</f>
        <v>-</v>
      </c>
      <c r="K22" s="294"/>
      <c r="L22" s="293" t="str">
        <f>'IXL Math'!E15</f>
        <v>-</v>
      </c>
      <c r="M22" s="294"/>
      <c r="N22" s="293" t="str">
        <f>'IXL Math'!F15</f>
        <v>-</v>
      </c>
      <c r="O22" s="294"/>
      <c r="P22" s="360"/>
      <c r="Q22" s="361"/>
      <c r="S22" s="71" t="str">
        <f>Sub!D13</f>
        <v>-</v>
      </c>
      <c r="T22" s="71" t="str">
        <f>Sub!E13</f>
        <v>-</v>
      </c>
      <c r="U22" s="71" t="str">
        <f>Sub!F13</f>
        <v>-</v>
      </c>
      <c r="V22" s="71" t="str">
        <f>Sub!G13</f>
        <v>-</v>
      </c>
      <c r="W22" s="71" t="str">
        <f>Sub!H13</f>
        <v>-</v>
      </c>
      <c r="X22" s="71" t="str">
        <f>Sub!I13</f>
        <v>-</v>
      </c>
      <c r="Y22" s="71" t="str">
        <f>Sub!J13</f>
        <v>-</v>
      </c>
      <c r="Z22" s="71" t="str">
        <f>Sub!K13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79" t="s">
        <v>31</v>
      </c>
      <c r="T34" s="280"/>
      <c r="U34" s="279" t="s">
        <v>32</v>
      </c>
      <c r="V34" s="280"/>
      <c r="W34" s="279" t="s">
        <v>33</v>
      </c>
      <c r="X34" s="280"/>
      <c r="Y34" s="279"/>
      <c r="Z34" s="280"/>
    </row>
    <row r="35" spans="1:26" x14ac:dyDescent="0.25">
      <c r="A35" s="71" t="str">
        <f>Mult!D13</f>
        <v>-</v>
      </c>
      <c r="B35" s="71" t="str">
        <f>Mult!E13</f>
        <v>-</v>
      </c>
      <c r="C35" s="71" t="str">
        <f>Mult!F13</f>
        <v>-</v>
      </c>
      <c r="D35" s="71" t="str">
        <f>Mult!G13</f>
        <v>-</v>
      </c>
      <c r="E35" s="71" t="str">
        <f>Mult!H13</f>
        <v>-</v>
      </c>
      <c r="F35" s="71" t="str">
        <f>Mult!I13</f>
        <v>-</v>
      </c>
      <c r="G35" s="71" t="str">
        <f>Mult!J13</f>
        <v>-</v>
      </c>
      <c r="H35" s="71" t="str">
        <f>Mult!K13</f>
        <v>-</v>
      </c>
      <c r="J35" s="18" t="str">
        <f>HW!D13</f>
        <v>-</v>
      </c>
      <c r="K35" s="18" t="str">
        <f>HW!E13</f>
        <v>-</v>
      </c>
      <c r="L35" s="18" t="str">
        <f>HW!F13</f>
        <v>-</v>
      </c>
      <c r="M35" s="18" t="str">
        <f>HW!G13</f>
        <v>-</v>
      </c>
      <c r="N35" s="18" t="str">
        <f>HW!H13</f>
        <v>-</v>
      </c>
      <c r="O35" s="18" t="str">
        <f>HW!I13</f>
        <v>-</v>
      </c>
      <c r="P35" s="18" t="str">
        <f>HW!J13</f>
        <v>-</v>
      </c>
      <c r="Q35" s="12"/>
      <c r="S35" s="293" t="str">
        <f>WPM!D15</f>
        <v>-</v>
      </c>
      <c r="T35" s="294"/>
      <c r="U35" s="293" t="str">
        <f>WPM!E15</f>
        <v>-</v>
      </c>
      <c r="V35" s="294"/>
      <c r="W35" s="293" t="str">
        <f>WPM!F15</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xrX/VdgautfnKqi5quBZvmegzb+3aTUgeFQCCtF9ZXByUz3hDdaraX/B5Z81LngQ24vlkGKVvNkCD9Tl6fWlKQ==" saltValue="vFw+hgKOgKS2S6C6NZ0u5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D1:Z1"/>
    <mergeCell ref="D2:Z2"/>
    <mergeCell ref="A4:C4"/>
    <mergeCell ref="D4:F4"/>
    <mergeCell ref="G4:H4"/>
    <mergeCell ref="M4:Z4"/>
    <mergeCell ref="I4:K4"/>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1"/>
    <pageSetUpPr fitToPage="1"/>
  </sheetPr>
  <dimension ref="A1:Z44"/>
  <sheetViews>
    <sheetView view="pageLayout" topLeftCell="A6"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'70'!B14</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'70'!N14</f>
        <v>-</v>
      </c>
      <c r="J6" s="48" t="str">
        <f>Spell!N14</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106</v>
      </c>
    </row>
    <row r="8" spans="1:26" x14ac:dyDescent="0.25">
      <c r="A8" s="20" t="s">
        <v>0</v>
      </c>
      <c r="B8" s="20" t="s">
        <v>24</v>
      </c>
      <c r="C8" s="20" t="s">
        <v>3</v>
      </c>
      <c r="D8" s="20" t="s">
        <v>4</v>
      </c>
      <c r="E8" s="20" t="s">
        <v>5</v>
      </c>
      <c r="F8" s="20" t="s">
        <v>6</v>
      </c>
      <c r="G8" s="20" t="s">
        <v>7</v>
      </c>
      <c r="H8" s="20" t="s">
        <v>8</v>
      </c>
      <c r="J8" s="20" t="s">
        <v>0</v>
      </c>
      <c r="K8" s="20" t="s">
        <v>24</v>
      </c>
      <c r="L8" s="20" t="s">
        <v>3</v>
      </c>
      <c r="M8" s="20" t="s">
        <v>4</v>
      </c>
      <c r="N8" s="20" t="s">
        <v>5</v>
      </c>
      <c r="O8" s="20" t="s">
        <v>6</v>
      </c>
      <c r="P8" s="20" t="s">
        <v>7</v>
      </c>
      <c r="Q8" s="20" t="s">
        <v>8</v>
      </c>
      <c r="S8" s="279" t="s">
        <v>31</v>
      </c>
      <c r="T8" s="280"/>
      <c r="U8" s="279" t="s">
        <v>32</v>
      </c>
      <c r="V8" s="280"/>
      <c r="W8" s="279" t="s">
        <v>33</v>
      </c>
      <c r="X8" s="280"/>
      <c r="Y8" s="279"/>
      <c r="Z8" s="280"/>
    </row>
    <row r="9" spans="1:26" x14ac:dyDescent="0.25">
      <c r="A9" s="51" t="str">
        <f>'70'!D14</f>
        <v>-</v>
      </c>
      <c r="B9" s="51" t="str">
        <f>'70'!E14</f>
        <v>-</v>
      </c>
      <c r="C9" s="51" t="str">
        <f>'70'!F14</f>
        <v>-</v>
      </c>
      <c r="D9" s="51" t="str">
        <f>'70'!G14</f>
        <v>-</v>
      </c>
      <c r="E9" s="51" t="str">
        <f>'70'!H14</f>
        <v>-</v>
      </c>
      <c r="F9" s="51" t="str">
        <f>'70'!I14</f>
        <v>-</v>
      </c>
      <c r="G9" s="51" t="str">
        <f>'70'!J14</f>
        <v>-</v>
      </c>
      <c r="H9" s="51" t="str">
        <f>'70'!K14</f>
        <v>-</v>
      </c>
      <c r="J9" s="12" t="str">
        <f>Spell!D14</f>
        <v>-</v>
      </c>
      <c r="K9" s="12" t="str">
        <f>Spell!E14</f>
        <v>-</v>
      </c>
      <c r="L9" s="12" t="str">
        <f>Spell!F14</f>
        <v>-</v>
      </c>
      <c r="M9" s="12" t="str">
        <f>Spell!G14</f>
        <v>-</v>
      </c>
      <c r="N9" s="12" t="str">
        <f>Spell!H14</f>
        <v>-</v>
      </c>
      <c r="O9" s="12" t="str">
        <f>Spell!I14</f>
        <v>-</v>
      </c>
      <c r="P9" s="12" t="str">
        <f>Spell!J14</f>
        <v>-</v>
      </c>
      <c r="Q9" s="12" t="str">
        <f>Spell!K14</f>
        <v>-</v>
      </c>
      <c r="S9" s="293" t="str">
        <f>'IXL ELA'!L16</f>
        <v>-</v>
      </c>
      <c r="T9" s="294"/>
      <c r="U9" s="293" t="str">
        <f>'IXL ELA'!M16</f>
        <v>-</v>
      </c>
      <c r="V9" s="294"/>
      <c r="W9" s="293" t="str">
        <f>'IXL ELA'!N16</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Sub!N14</f>
        <v>-</v>
      </c>
      <c r="J19" s="48" t="str">
        <f>Mult!N14</f>
        <v>-</v>
      </c>
      <c r="L19" s="31"/>
      <c r="S19" s="48" t="str">
        <f>HW!L14</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0" t="s">
        <v>0</v>
      </c>
      <c r="T21" s="20" t="s">
        <v>24</v>
      </c>
      <c r="U21" s="20" t="s">
        <v>3</v>
      </c>
      <c r="V21" s="20" t="s">
        <v>4</v>
      </c>
      <c r="W21" s="20" t="s">
        <v>5</v>
      </c>
      <c r="X21" s="20" t="s">
        <v>6</v>
      </c>
      <c r="Y21" s="20" t="s">
        <v>7</v>
      </c>
      <c r="Z21" s="20" t="s">
        <v>8</v>
      </c>
    </row>
    <row r="22" spans="1:26" x14ac:dyDescent="0.25">
      <c r="A22" s="293" t="str">
        <f>'IXL ELA'!D16</f>
        <v>-</v>
      </c>
      <c r="B22" s="294"/>
      <c r="C22" s="293" t="str">
        <f>'IXL ELA'!E16</f>
        <v>-</v>
      </c>
      <c r="D22" s="294"/>
      <c r="E22" s="293" t="str">
        <f>'IXL ELA'!F16</f>
        <v>-</v>
      </c>
      <c r="F22" s="294"/>
      <c r="G22" s="360"/>
      <c r="H22" s="361"/>
      <c r="J22" s="293" t="str">
        <f>'IXL Math'!D16</f>
        <v>-</v>
      </c>
      <c r="K22" s="294"/>
      <c r="L22" s="293" t="str">
        <f>'IXL Math'!E16</f>
        <v>-</v>
      </c>
      <c r="M22" s="294"/>
      <c r="N22" s="293" t="str">
        <f>'IXL Math'!F16</f>
        <v>-</v>
      </c>
      <c r="O22" s="294"/>
      <c r="P22" s="293"/>
      <c r="Q22" s="294"/>
      <c r="S22" s="71" t="str">
        <f>Sub!D14</f>
        <v>-</v>
      </c>
      <c r="T22" s="71" t="str">
        <f>Sub!E14</f>
        <v>-</v>
      </c>
      <c r="U22" s="71" t="str">
        <f>Sub!F14</f>
        <v>-</v>
      </c>
      <c r="V22" s="71" t="str">
        <f>Sub!G14</f>
        <v>-</v>
      </c>
      <c r="W22" s="71" t="str">
        <f>Sub!H14</f>
        <v>-</v>
      </c>
      <c r="X22" s="71" t="str">
        <f>Sub!I14</f>
        <v>-</v>
      </c>
      <c r="Y22" s="71" t="str">
        <f>Sub!J14</f>
        <v>-</v>
      </c>
      <c r="Z22" s="71" t="str">
        <f>Sub!K14</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0" t="s">
        <v>0</v>
      </c>
      <c r="B34" s="20" t="s">
        <v>24</v>
      </c>
      <c r="C34" s="20" t="s">
        <v>3</v>
      </c>
      <c r="D34" s="20" t="s">
        <v>4</v>
      </c>
      <c r="E34" s="20" t="s">
        <v>5</v>
      </c>
      <c r="F34" s="20" t="s">
        <v>6</v>
      </c>
      <c r="G34" s="20" t="s">
        <v>7</v>
      </c>
      <c r="H34" s="20" t="s">
        <v>8</v>
      </c>
      <c r="J34" s="20" t="s">
        <v>52</v>
      </c>
      <c r="K34" s="20" t="s">
        <v>57</v>
      </c>
      <c r="L34" s="20" t="s">
        <v>53</v>
      </c>
      <c r="M34" s="20" t="s">
        <v>54</v>
      </c>
      <c r="N34" s="20" t="s">
        <v>55</v>
      </c>
      <c r="O34" s="20" t="s">
        <v>56</v>
      </c>
      <c r="P34" s="20" t="s">
        <v>9</v>
      </c>
      <c r="Q34" s="20"/>
      <c r="S34" s="279" t="s">
        <v>31</v>
      </c>
      <c r="T34" s="280"/>
      <c r="U34" s="279" t="s">
        <v>32</v>
      </c>
      <c r="V34" s="280"/>
      <c r="W34" s="279" t="s">
        <v>33</v>
      </c>
      <c r="X34" s="280"/>
      <c r="Y34" s="279"/>
      <c r="Z34" s="280"/>
    </row>
    <row r="35" spans="1:26" x14ac:dyDescent="0.25">
      <c r="A35" s="71" t="str">
        <f>Mult!D14</f>
        <v>-</v>
      </c>
      <c r="B35" s="71" t="str">
        <f>Mult!E14</f>
        <v>-</v>
      </c>
      <c r="C35" s="71" t="str">
        <f>Mult!F14</f>
        <v>-</v>
      </c>
      <c r="D35" s="71" t="str">
        <f>Mult!G14</f>
        <v>-</v>
      </c>
      <c r="E35" s="71" t="str">
        <f>Mult!H14</f>
        <v>-</v>
      </c>
      <c r="F35" s="71" t="str">
        <f>Mult!I14</f>
        <v>-</v>
      </c>
      <c r="G35" s="71" t="str">
        <f>Mult!J14</f>
        <v>-</v>
      </c>
      <c r="H35" s="71" t="str">
        <f>Mult!K14</f>
        <v>-</v>
      </c>
      <c r="J35" s="18" t="str">
        <f>HW!D14</f>
        <v>-</v>
      </c>
      <c r="K35" s="18" t="str">
        <f>HW!E14</f>
        <v>-</v>
      </c>
      <c r="L35" s="18" t="str">
        <f>HW!F14</f>
        <v>-</v>
      </c>
      <c r="M35" s="18" t="str">
        <f>HW!G14</f>
        <v>-</v>
      </c>
      <c r="N35" s="18" t="str">
        <f>HW!H14</f>
        <v>-</v>
      </c>
      <c r="O35" s="18" t="str">
        <f>HW!I14</f>
        <v>-</v>
      </c>
      <c r="P35" s="18" t="str">
        <f>HW!J14</f>
        <v>-</v>
      </c>
      <c r="Q35" s="12"/>
      <c r="S35" s="293" t="str">
        <f>WPM!D16</f>
        <v>-</v>
      </c>
      <c r="T35" s="294"/>
      <c r="U35" s="293" t="str">
        <f>WPM!E16</f>
        <v>-</v>
      </c>
      <c r="V35" s="294"/>
      <c r="W35" s="293" t="str">
        <f>WPM!F16</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8oKNER3q1WvbpvL7dpu+LgqJ8QOBFUKO4oZL9+pmf3ityL5t32JfmbecVKG4QJ6AY58FMFrHNp5Snheyjb4KWQ==" saltValue="OCSOlKK3MeyHnmXAaEj2N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D1:Z1"/>
    <mergeCell ref="D2:Z2"/>
    <mergeCell ref="A4:C4"/>
    <mergeCell ref="D4:F4"/>
    <mergeCell ref="G4:H4"/>
    <mergeCell ref="M4:Z4"/>
    <mergeCell ref="I4:K4"/>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'70'!B15</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'70'!N15</f>
        <v>-</v>
      </c>
      <c r="J6" s="48" t="str">
        <f>Spell!N15</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106</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'70'!D15</f>
        <v>-</v>
      </c>
      <c r="B9" s="51" t="str">
        <f>'70'!E15</f>
        <v>-</v>
      </c>
      <c r="C9" s="51" t="str">
        <f>'70'!F15</f>
        <v>-</v>
      </c>
      <c r="D9" s="51" t="str">
        <f>'70'!G15</f>
        <v>-</v>
      </c>
      <c r="E9" s="51" t="str">
        <f>'70'!H15</f>
        <v>-</v>
      </c>
      <c r="F9" s="51" t="str">
        <f>'70'!I15</f>
        <v>-</v>
      </c>
      <c r="G9" s="51" t="str">
        <f>'70'!J15</f>
        <v>-</v>
      </c>
      <c r="H9" s="51" t="str">
        <f>'70'!K15</f>
        <v>-</v>
      </c>
      <c r="J9" s="12" t="str">
        <f>Spell!D15</f>
        <v>-</v>
      </c>
      <c r="K9" s="12" t="str">
        <f>Spell!E15</f>
        <v>-</v>
      </c>
      <c r="L9" s="12" t="str">
        <f>Spell!F15</f>
        <v>-</v>
      </c>
      <c r="M9" s="12" t="str">
        <f>Spell!G15</f>
        <v>-</v>
      </c>
      <c r="N9" s="12" t="str">
        <f>Spell!H15</f>
        <v>-</v>
      </c>
      <c r="O9" s="12" t="str">
        <f>Spell!I15</f>
        <v>-</v>
      </c>
      <c r="P9" s="12" t="str">
        <f>Spell!J15</f>
        <v>-</v>
      </c>
      <c r="Q9" s="12" t="str">
        <f>Spell!K15</f>
        <v>-</v>
      </c>
      <c r="S9" s="293" t="str">
        <f>'IXL ELA'!L17</f>
        <v>-</v>
      </c>
      <c r="T9" s="294"/>
      <c r="U9" s="293" t="str">
        <f>'IXL ELA'!M17</f>
        <v>-</v>
      </c>
      <c r="V9" s="294"/>
      <c r="W9" s="293" t="str">
        <f>'IXL ELA'!N17</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Sub!N15</f>
        <v>-</v>
      </c>
      <c r="J19" s="48" t="str">
        <f>Mult!N15</f>
        <v>-</v>
      </c>
      <c r="L19" s="31"/>
      <c r="S19" s="48" t="str">
        <f>HW!L15</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106</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ELA'!D17</f>
        <v>-</v>
      </c>
      <c r="B22" s="294"/>
      <c r="C22" s="293" t="str">
        <f>'IXL ELA'!E17</f>
        <v>-</v>
      </c>
      <c r="D22" s="294"/>
      <c r="E22" s="293" t="str">
        <f>'IXL ELA'!F17</f>
        <v>-</v>
      </c>
      <c r="F22" s="294"/>
      <c r="G22" s="360"/>
      <c r="H22" s="361"/>
      <c r="J22" s="293" t="str">
        <f>'IXL Math'!D17</f>
        <v>-</v>
      </c>
      <c r="K22" s="294"/>
      <c r="L22" s="293" t="str">
        <f>'IXL Math'!E17</f>
        <v>-</v>
      </c>
      <c r="M22" s="294"/>
      <c r="N22" s="293" t="str">
        <f>'IXL Math'!F17</f>
        <v>-</v>
      </c>
      <c r="O22" s="294"/>
      <c r="P22" s="293"/>
      <c r="Q22" s="294"/>
      <c r="S22" s="71" t="str">
        <f>Sub!D15</f>
        <v>-</v>
      </c>
      <c r="T22" s="71" t="str">
        <f>Sub!E15</f>
        <v>-</v>
      </c>
      <c r="U22" s="71" t="str">
        <f>Sub!F15</f>
        <v>-</v>
      </c>
      <c r="V22" s="71" t="str">
        <f>Sub!G15</f>
        <v>-</v>
      </c>
      <c r="W22" s="71" t="str">
        <f>Sub!H15</f>
        <v>-</v>
      </c>
      <c r="X22" s="71" t="str">
        <f>Sub!I15</f>
        <v>-</v>
      </c>
      <c r="Y22" s="71" t="str">
        <f>Sub!J15</f>
        <v>-</v>
      </c>
      <c r="Z22" s="71" t="str">
        <f>Sub!K15</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Mult!D15</f>
        <v>-</v>
      </c>
      <c r="B35" s="71" t="str">
        <f>Mult!E15</f>
        <v>-</v>
      </c>
      <c r="C35" s="71" t="str">
        <f>Mult!F15</f>
        <v>-</v>
      </c>
      <c r="D35" s="71" t="str">
        <f>Mult!G15</f>
        <v>-</v>
      </c>
      <c r="E35" s="71" t="str">
        <f>Mult!H15</f>
        <v>-</v>
      </c>
      <c r="F35" s="71" t="str">
        <f>Mult!I15</f>
        <v>-</v>
      </c>
      <c r="G35" s="71" t="str">
        <f>Mult!J15</f>
        <v>-</v>
      </c>
      <c r="H35" s="71" t="str">
        <f>Mult!K15</f>
        <v>-</v>
      </c>
      <c r="J35" s="18" t="str">
        <f>HW!D15</f>
        <v>-</v>
      </c>
      <c r="K35" s="18" t="str">
        <f>HW!E15</f>
        <v>-</v>
      </c>
      <c r="L35" s="18" t="str">
        <f>HW!F15</f>
        <v>-</v>
      </c>
      <c r="M35" s="18" t="str">
        <f>HW!G15</f>
        <v>-</v>
      </c>
      <c r="N35" s="18" t="str">
        <f>HW!H15</f>
        <v>-</v>
      </c>
      <c r="O35" s="18" t="str">
        <f>HW!I15</f>
        <v>-</v>
      </c>
      <c r="P35" s="18" t="str">
        <f>HW!J15</f>
        <v>-</v>
      </c>
      <c r="Q35" s="12"/>
      <c r="S35" s="293" t="str">
        <f>WPM!D17</f>
        <v>-</v>
      </c>
      <c r="T35" s="294"/>
      <c r="U35" s="293" t="str">
        <f>WPM!E17</f>
        <v>-</v>
      </c>
      <c r="V35" s="294"/>
      <c r="W35" s="293" t="str">
        <f>WPM!F17</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DaO2hDdAIcstIb9X6P7O1568eIDfVQIJjgBNJto8OU5YguATkFnHtanOqmHJM6vu/T+pXXDHeULFUXYUHvh3A==" saltValue="nv6Fg62gSgRdXYuF94lx2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U5 M4:M5 G4:G5 A4:A5 D4:D5 X5 I4:I5"/>
  </dataValidations>
  <pageMargins left="0.3" right="0.3" top="0.3" bottom="0.3" header="0.3" footer="0.3"/>
  <pageSetup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'70'!B16</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'70'!N16</f>
        <v>-</v>
      </c>
      <c r="J6" s="48" t="str">
        <f>Spell!N16</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'70'!D16</f>
        <v>-</v>
      </c>
      <c r="B9" s="51" t="str">
        <f>'70'!E16</f>
        <v>-</v>
      </c>
      <c r="C9" s="51" t="str">
        <f>'70'!F16</f>
        <v>-</v>
      </c>
      <c r="D9" s="51" t="str">
        <f>'70'!G16</f>
        <v>-</v>
      </c>
      <c r="E9" s="51" t="str">
        <f>'70'!H16</f>
        <v>-</v>
      </c>
      <c r="F9" s="51" t="str">
        <f>'70'!I16</f>
        <v>-</v>
      </c>
      <c r="G9" s="51" t="str">
        <f>'70'!J16</f>
        <v>-</v>
      </c>
      <c r="H9" s="51" t="str">
        <f>'70'!K16</f>
        <v>-</v>
      </c>
      <c r="J9" s="12" t="str">
        <f>Spell!D16</f>
        <v>-</v>
      </c>
      <c r="K9" s="12" t="str">
        <f>Spell!E16</f>
        <v>-</v>
      </c>
      <c r="L9" s="12" t="str">
        <f>Spell!F16</f>
        <v>-</v>
      </c>
      <c r="M9" s="12" t="str">
        <f>Spell!G16</f>
        <v>-</v>
      </c>
      <c r="N9" s="12" t="str">
        <f>Spell!H16</f>
        <v>-</v>
      </c>
      <c r="O9" s="12" t="str">
        <f>Spell!I16</f>
        <v>-</v>
      </c>
      <c r="P9" s="12" t="str">
        <f>Spell!J16</f>
        <v>-</v>
      </c>
      <c r="Q9" s="12" t="str">
        <f>Spell!K16</f>
        <v>-</v>
      </c>
      <c r="S9" s="293" t="str">
        <f>'IXL ELA'!L18</f>
        <v>-</v>
      </c>
      <c r="T9" s="294"/>
      <c r="U9" s="293" t="str">
        <f>'IXL ELA'!M18</f>
        <v>-</v>
      </c>
      <c r="V9" s="294"/>
      <c r="W9" s="293" t="str">
        <f>'IXL ELA'!N18</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Sub!N16</f>
        <v>-</v>
      </c>
      <c r="J19" s="48" t="str">
        <f>Mult!N16</f>
        <v>-</v>
      </c>
      <c r="L19" s="31"/>
      <c r="S19" s="48" t="str">
        <f>HW!L16</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ELA'!D18</f>
        <v>-</v>
      </c>
      <c r="B22" s="294"/>
      <c r="C22" s="293" t="str">
        <f>'IXL ELA'!E18</f>
        <v>-</v>
      </c>
      <c r="D22" s="294"/>
      <c r="E22" s="293" t="str">
        <f>'IXL ELA'!F18</f>
        <v>-</v>
      </c>
      <c r="F22" s="294"/>
      <c r="G22" s="360"/>
      <c r="H22" s="361"/>
      <c r="J22" s="293" t="str">
        <f>'IXL Math'!D18</f>
        <v>-</v>
      </c>
      <c r="K22" s="294"/>
      <c r="L22" s="293" t="str">
        <f>'IXL Math'!E18</f>
        <v>-</v>
      </c>
      <c r="M22" s="294"/>
      <c r="N22" s="293" t="str">
        <f>'IXL Math'!F18</f>
        <v>-</v>
      </c>
      <c r="O22" s="294"/>
      <c r="P22" s="293"/>
      <c r="Q22" s="294"/>
      <c r="S22" s="71" t="str">
        <f>Sub!D16</f>
        <v>-</v>
      </c>
      <c r="T22" s="71" t="str">
        <f>Sub!E16</f>
        <v>-</v>
      </c>
      <c r="U22" s="71" t="str">
        <f>Sub!F16</f>
        <v>-</v>
      </c>
      <c r="V22" s="71" t="str">
        <f>Sub!G16</f>
        <v>-</v>
      </c>
      <c r="W22" s="71" t="str">
        <f>Sub!H16</f>
        <v>-</v>
      </c>
      <c r="X22" s="71" t="str">
        <f>Sub!I16</f>
        <v>-</v>
      </c>
      <c r="Y22" s="71" t="str">
        <f>Sub!J16</f>
        <v>-</v>
      </c>
      <c r="Z22" s="71" t="str">
        <f>Sub!K16</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Mult!D16</f>
        <v>-</v>
      </c>
      <c r="B35" s="71" t="str">
        <f>Mult!E16</f>
        <v>-</v>
      </c>
      <c r="C35" s="71" t="str">
        <f>Mult!F16</f>
        <v>-</v>
      </c>
      <c r="D35" s="71" t="str">
        <f>Mult!G16</f>
        <v>-</v>
      </c>
      <c r="E35" s="71" t="str">
        <f>Mult!H16</f>
        <v>-</v>
      </c>
      <c r="F35" s="71" t="str">
        <f>Mult!I16</f>
        <v>-</v>
      </c>
      <c r="G35" s="71" t="str">
        <f>Mult!J16</f>
        <v>-</v>
      </c>
      <c r="H35" s="71" t="str">
        <f>Mult!K16</f>
        <v>-</v>
      </c>
      <c r="J35" s="18" t="str">
        <f>HW!D16</f>
        <v>-</v>
      </c>
      <c r="K35" s="18" t="str">
        <f>HW!E16</f>
        <v>-</v>
      </c>
      <c r="L35" s="18" t="str">
        <f>HW!F16</f>
        <v>-</v>
      </c>
      <c r="M35" s="18" t="str">
        <f>HW!G16</f>
        <v>-</v>
      </c>
      <c r="N35" s="18" t="str">
        <f>HW!H16</f>
        <v>-</v>
      </c>
      <c r="O35" s="18" t="str">
        <f>HW!I16</f>
        <v>-</v>
      </c>
      <c r="P35" s="18" t="str">
        <f>HW!J16</f>
        <v>-</v>
      </c>
      <c r="Q35" s="12"/>
      <c r="S35" s="293" t="str">
        <f>WPM!D18</f>
        <v>-</v>
      </c>
      <c r="T35" s="294"/>
      <c r="U35" s="293" t="str">
        <f>WPM!E18</f>
        <v>-</v>
      </c>
      <c r="V35" s="294"/>
      <c r="W35" s="293" t="str">
        <f>WPM!F18</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DEbkrO4t9X7Dc0AMZ7Kvit8HLON4LyFw38kGXr8Cre8kbNOJ4vhgD2xwRnxRH1xxQvGeO8HonLK7VdLPtjjFQ==" saltValue="VH0pL9wR2z4mioPSTAp96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'70'!B17</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'70'!N17</f>
        <v>-</v>
      </c>
      <c r="J6" s="48" t="str">
        <f>Spell!N17</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'70'!D17</f>
        <v>-</v>
      </c>
      <c r="B9" s="51" t="str">
        <f>'70'!E17</f>
        <v>-</v>
      </c>
      <c r="C9" s="51" t="str">
        <f>'70'!F17</f>
        <v>-</v>
      </c>
      <c r="D9" s="51" t="str">
        <f>'70'!G17</f>
        <v>-</v>
      </c>
      <c r="E9" s="51" t="str">
        <f>'70'!H17</f>
        <v>-</v>
      </c>
      <c r="F9" s="51" t="str">
        <f>'70'!I17</f>
        <v>-</v>
      </c>
      <c r="G9" s="51" t="str">
        <f>'70'!J17</f>
        <v>-</v>
      </c>
      <c r="H9" s="51" t="str">
        <f>'70'!K17</f>
        <v>-</v>
      </c>
      <c r="J9" s="12" t="str">
        <f>Spell!D17</f>
        <v>-</v>
      </c>
      <c r="K9" s="12" t="str">
        <f>Spell!E17</f>
        <v>-</v>
      </c>
      <c r="L9" s="12" t="str">
        <f>Spell!F17</f>
        <v>-</v>
      </c>
      <c r="M9" s="12" t="str">
        <f>Spell!G17</f>
        <v>-</v>
      </c>
      <c r="N9" s="12" t="str">
        <f>Spell!H17</f>
        <v>-</v>
      </c>
      <c r="O9" s="12" t="str">
        <f>Spell!I17</f>
        <v>-</v>
      </c>
      <c r="P9" s="12" t="str">
        <f>Spell!J17</f>
        <v>-</v>
      </c>
      <c r="Q9" s="12" t="str">
        <f>Spell!K17</f>
        <v>-</v>
      </c>
      <c r="S9" s="293" t="str">
        <f>'IXL ELA'!L19</f>
        <v>-</v>
      </c>
      <c r="T9" s="294"/>
      <c r="U9" s="293" t="str">
        <f>'IXL ELA'!M19</f>
        <v>-</v>
      </c>
      <c r="V9" s="294"/>
      <c r="W9" s="293" t="str">
        <f>'IXL ELA'!N19</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Sub!N17</f>
        <v>-</v>
      </c>
      <c r="J19" s="48" t="str">
        <f>Mult!N17</f>
        <v>-</v>
      </c>
      <c r="L19" s="31"/>
      <c r="S19" s="48" t="str">
        <f>HW!L17</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ELA'!D19</f>
        <v>-</v>
      </c>
      <c r="B22" s="294"/>
      <c r="C22" s="293" t="str">
        <f>'IXL ELA'!E19</f>
        <v>-</v>
      </c>
      <c r="D22" s="294"/>
      <c r="E22" s="293" t="str">
        <f>'IXL ELA'!F19</f>
        <v>-</v>
      </c>
      <c r="F22" s="294"/>
      <c r="G22" s="360"/>
      <c r="H22" s="361"/>
      <c r="J22" s="293" t="str">
        <f>'IXL Math'!D19</f>
        <v>-</v>
      </c>
      <c r="K22" s="294"/>
      <c r="L22" s="293" t="str">
        <f>'IXL Math'!E19</f>
        <v>-</v>
      </c>
      <c r="M22" s="294"/>
      <c r="N22" s="293" t="str">
        <f>'IXL Math'!F19</f>
        <v>-</v>
      </c>
      <c r="O22" s="294"/>
      <c r="P22" s="293"/>
      <c r="Q22" s="294"/>
      <c r="S22" s="71" t="str">
        <f>Sub!D17</f>
        <v>-</v>
      </c>
      <c r="T22" s="71" t="str">
        <f>Sub!E17</f>
        <v>-</v>
      </c>
      <c r="U22" s="71" t="str">
        <f>Sub!F17</f>
        <v>-</v>
      </c>
      <c r="V22" s="71" t="str">
        <f>Sub!G17</f>
        <v>-</v>
      </c>
      <c r="W22" s="71" t="str">
        <f>Sub!H17</f>
        <v>-</v>
      </c>
      <c r="X22" s="71" t="str">
        <f>Sub!I17</f>
        <v>-</v>
      </c>
      <c r="Y22" s="71" t="str">
        <f>Sub!J17</f>
        <v>-</v>
      </c>
      <c r="Z22" s="71" t="str">
        <f>Sub!K17</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Mult!D17</f>
        <v>-</v>
      </c>
      <c r="B35" s="71" t="str">
        <f>Mult!E17</f>
        <v>-</v>
      </c>
      <c r="C35" s="71" t="str">
        <f>Mult!F17</f>
        <v>-</v>
      </c>
      <c r="D35" s="71" t="str">
        <f>Mult!G17</f>
        <v>-</v>
      </c>
      <c r="E35" s="71" t="str">
        <f>Mult!H17</f>
        <v>-</v>
      </c>
      <c r="F35" s="71" t="str">
        <f>Mult!I17</f>
        <v>-</v>
      </c>
      <c r="G35" s="71" t="str">
        <f>Mult!J17</f>
        <v>-</v>
      </c>
      <c r="H35" s="71" t="str">
        <f>Mult!K17</f>
        <v>-</v>
      </c>
      <c r="J35" s="18" t="str">
        <f>HW!D17</f>
        <v>-</v>
      </c>
      <c r="K35" s="18" t="str">
        <f>HW!E17</f>
        <v>-</v>
      </c>
      <c r="L35" s="18" t="str">
        <f>HW!F17</f>
        <v>-</v>
      </c>
      <c r="M35" s="18" t="str">
        <f>HW!G17</f>
        <v>-</v>
      </c>
      <c r="N35" s="18" t="str">
        <f>HW!H17</f>
        <v>-</v>
      </c>
      <c r="O35" s="18" t="str">
        <f>HW!I17</f>
        <v>-</v>
      </c>
      <c r="P35" s="18" t="str">
        <f>HW!J17</f>
        <v>-</v>
      </c>
      <c r="Q35" s="12"/>
      <c r="S35" s="293" t="str">
        <f>WPM!D19</f>
        <v>-</v>
      </c>
      <c r="T35" s="294"/>
      <c r="U35" s="293" t="str">
        <f>WPM!E19</f>
        <v>-</v>
      </c>
      <c r="V35" s="294"/>
      <c r="W35" s="293" t="str">
        <f>WPM!F19</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Q6GjGCBrIuuMTTFhxWc6B+Zs149bvr+nHWE58lYDtasnZRgzzujAYmol54eBXbbl6dF5/Wv9HHuWpqjBeT0yAA==" saltValue="w2oRBTreqx8fLT4p3ADTLg=="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'70'!B18</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'70'!N18</f>
        <v>-</v>
      </c>
      <c r="J6" s="48" t="str">
        <f>Spell!N18</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'70'!D18</f>
        <v>-</v>
      </c>
      <c r="B9" s="51" t="str">
        <f>'70'!E18</f>
        <v>-</v>
      </c>
      <c r="C9" s="51" t="str">
        <f>'70'!F18</f>
        <v>-</v>
      </c>
      <c r="D9" s="51" t="str">
        <f>'70'!G18</f>
        <v>-</v>
      </c>
      <c r="E9" s="51" t="str">
        <f>'70'!H18</f>
        <v>-</v>
      </c>
      <c r="F9" s="51" t="str">
        <f>'70'!I18</f>
        <v>-</v>
      </c>
      <c r="G9" s="51" t="str">
        <f>'70'!J18</f>
        <v>-</v>
      </c>
      <c r="H9" s="51" t="str">
        <f>'70'!K18</f>
        <v>-</v>
      </c>
      <c r="J9" s="12" t="str">
        <f>Spell!D18</f>
        <v>-</v>
      </c>
      <c r="K9" s="12" t="str">
        <f>Spell!E18</f>
        <v>-</v>
      </c>
      <c r="L9" s="12" t="str">
        <f>Spell!F18</f>
        <v>-</v>
      </c>
      <c r="M9" s="12" t="str">
        <f>Spell!G18</f>
        <v>-</v>
      </c>
      <c r="N9" s="12" t="str">
        <f>Spell!H18</f>
        <v>-</v>
      </c>
      <c r="O9" s="12" t="str">
        <f>Spell!I18</f>
        <v>-</v>
      </c>
      <c r="P9" s="12" t="str">
        <f>Spell!J18</f>
        <v>-</v>
      </c>
      <c r="Q9" s="12" t="str">
        <f>Spell!K18</f>
        <v>-</v>
      </c>
      <c r="S9" s="293" t="str">
        <f>'IXL ELA'!L20</f>
        <v>-</v>
      </c>
      <c r="T9" s="294"/>
      <c r="U9" s="293" t="str">
        <f>'IXL ELA'!M20</f>
        <v>-</v>
      </c>
      <c r="V9" s="294"/>
      <c r="W9" s="293" t="str">
        <f>'IXL ELA'!N20</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Sub!N18</f>
        <v>-</v>
      </c>
      <c r="J19" s="48" t="str">
        <f>Mult!N18</f>
        <v>-</v>
      </c>
      <c r="L19" s="31"/>
      <c r="S19" s="48" t="str">
        <f>HW!L18</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ELA'!D20</f>
        <v>-</v>
      </c>
      <c r="B22" s="294"/>
      <c r="C22" s="293" t="str">
        <f>'IXL ELA'!E20</f>
        <v>-</v>
      </c>
      <c r="D22" s="294"/>
      <c r="E22" s="293" t="str">
        <f>'IXL ELA'!F20</f>
        <v>-</v>
      </c>
      <c r="F22" s="294"/>
      <c r="G22" s="360"/>
      <c r="H22" s="361"/>
      <c r="J22" s="293" t="str">
        <f>'IXL Math'!D20</f>
        <v>-</v>
      </c>
      <c r="K22" s="294"/>
      <c r="L22" s="293" t="str">
        <f>'IXL Math'!E20</f>
        <v>-</v>
      </c>
      <c r="M22" s="294"/>
      <c r="N22" s="293" t="str">
        <f>'IXL Math'!F20</f>
        <v>-</v>
      </c>
      <c r="O22" s="294"/>
      <c r="P22" s="293"/>
      <c r="Q22" s="294"/>
      <c r="S22" s="71" t="str">
        <f>Sub!D18</f>
        <v>-</v>
      </c>
      <c r="T22" s="71" t="str">
        <f>Sub!E18</f>
        <v>-</v>
      </c>
      <c r="U22" s="71" t="str">
        <f>Sub!F18</f>
        <v>-</v>
      </c>
      <c r="V22" s="71" t="str">
        <f>Sub!G18</f>
        <v>-</v>
      </c>
      <c r="W22" s="71" t="str">
        <f>Sub!H18</f>
        <v>-</v>
      </c>
      <c r="X22" s="71" t="str">
        <f>Sub!I18</f>
        <v>-</v>
      </c>
      <c r="Y22" s="71" t="str">
        <f>Sub!J18</f>
        <v>-</v>
      </c>
      <c r="Z22" s="71" t="str">
        <f>Sub!K18</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Mult!D18</f>
        <v>-</v>
      </c>
      <c r="B35" s="71" t="str">
        <f>Mult!E18</f>
        <v>-</v>
      </c>
      <c r="C35" s="71" t="str">
        <f>Mult!F18</f>
        <v>-</v>
      </c>
      <c r="D35" s="71" t="str">
        <f>Mult!G18</f>
        <v>-</v>
      </c>
      <c r="E35" s="71" t="str">
        <f>Mult!H18</f>
        <v>-</v>
      </c>
      <c r="F35" s="71" t="str">
        <f>Mult!I18</f>
        <v>-</v>
      </c>
      <c r="G35" s="71" t="str">
        <f>Mult!J18</f>
        <v>-</v>
      </c>
      <c r="H35" s="71" t="str">
        <f>Mult!K18</f>
        <v>-</v>
      </c>
      <c r="J35" s="18" t="str">
        <f>HW!D18</f>
        <v>-</v>
      </c>
      <c r="K35" s="18" t="str">
        <f>HW!E18</f>
        <v>-</v>
      </c>
      <c r="L35" s="18" t="str">
        <f>HW!F18</f>
        <v>-</v>
      </c>
      <c r="M35" s="18" t="str">
        <f>HW!G18</f>
        <v>-</v>
      </c>
      <c r="N35" s="18" t="str">
        <f>HW!H18</f>
        <v>-</v>
      </c>
      <c r="O35" s="18" t="str">
        <f>HW!I18</f>
        <v>-</v>
      </c>
      <c r="P35" s="18" t="str">
        <f>HW!J18</f>
        <v>-</v>
      </c>
      <c r="Q35" s="12"/>
      <c r="S35" s="293" t="str">
        <f>WPM!D20</f>
        <v>-</v>
      </c>
      <c r="T35" s="294"/>
      <c r="U35" s="293" t="str">
        <f>WPM!E20</f>
        <v>-</v>
      </c>
      <c r="V35" s="294"/>
      <c r="W35" s="293" t="str">
        <f>WPM!F20</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3Ez8cSea5FrLj6K75LcJfcVL9czr6/pUQwZ18xY8gZPGpUtAri5KPo4IlnY5jEq+VLvs1Q3rNZOej7kmGyObog==" saltValue="EkJhNXon0j+nIFEQgsEv0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'70'!B19</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'70'!N19</f>
        <v>-</v>
      </c>
      <c r="J6" s="48" t="str">
        <f>Spell!N19</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'70'!D19</f>
        <v>-</v>
      </c>
      <c r="B9" s="51" t="str">
        <f>'70'!E19</f>
        <v>-</v>
      </c>
      <c r="C9" s="51" t="str">
        <f>'70'!F19</f>
        <v>-</v>
      </c>
      <c r="D9" s="51" t="str">
        <f>'70'!G19</f>
        <v>-</v>
      </c>
      <c r="E9" s="51" t="str">
        <f>'70'!H19</f>
        <v>-</v>
      </c>
      <c r="F9" s="51" t="str">
        <f>'70'!I19</f>
        <v>-</v>
      </c>
      <c r="G9" s="51" t="str">
        <f>'70'!J19</f>
        <v>-</v>
      </c>
      <c r="H9" s="51" t="str">
        <f>'70'!K19</f>
        <v>-</v>
      </c>
      <c r="J9" s="12" t="str">
        <f>Spell!D19</f>
        <v>-</v>
      </c>
      <c r="K9" s="12" t="str">
        <f>Spell!E19</f>
        <v>-</v>
      </c>
      <c r="L9" s="12" t="str">
        <f>Spell!F19</f>
        <v>-</v>
      </c>
      <c r="M9" s="12" t="str">
        <f>Spell!G19</f>
        <v>-</v>
      </c>
      <c r="N9" s="12" t="str">
        <f>Spell!H19</f>
        <v>-</v>
      </c>
      <c r="O9" s="12" t="str">
        <f>Spell!I19</f>
        <v>-</v>
      </c>
      <c r="P9" s="12" t="str">
        <f>Spell!J19</f>
        <v>-</v>
      </c>
      <c r="Q9" s="12" t="str">
        <f>Spell!K19</f>
        <v>-</v>
      </c>
      <c r="S9" s="293" t="str">
        <f>'IXL ELA'!L21</f>
        <v>-</v>
      </c>
      <c r="T9" s="294"/>
      <c r="U9" s="293" t="str">
        <f>'IXL ELA'!M21</f>
        <v>-</v>
      </c>
      <c r="V9" s="294"/>
      <c r="W9" s="293" t="str">
        <f>'IXL ELA'!N21</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Sub!N19</f>
        <v>-</v>
      </c>
      <c r="J19" s="48" t="str">
        <f>Mult!N19</f>
        <v>-</v>
      </c>
      <c r="L19" s="31"/>
      <c r="S19" s="48" t="str">
        <f>HW!L19</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ELA'!D21</f>
        <v>-</v>
      </c>
      <c r="B22" s="294"/>
      <c r="C22" s="293" t="str">
        <f>'IXL ELA'!E21</f>
        <v>-</v>
      </c>
      <c r="D22" s="294"/>
      <c r="E22" s="293" t="str">
        <f>'IXL ELA'!F21</f>
        <v>-</v>
      </c>
      <c r="F22" s="294"/>
      <c r="G22" s="360"/>
      <c r="H22" s="361"/>
      <c r="J22" s="293" t="str">
        <f>'IXL Math'!D21</f>
        <v>-</v>
      </c>
      <c r="K22" s="294"/>
      <c r="L22" s="293" t="str">
        <f>'IXL Math'!E21</f>
        <v>-</v>
      </c>
      <c r="M22" s="294"/>
      <c r="N22" s="293" t="str">
        <f>'IXL Math'!F21</f>
        <v>-</v>
      </c>
      <c r="O22" s="294"/>
      <c r="P22" s="293"/>
      <c r="Q22" s="294"/>
      <c r="S22" s="71" t="str">
        <f>Sub!D19</f>
        <v>-</v>
      </c>
      <c r="T22" s="71" t="str">
        <f>Sub!E19</f>
        <v>-</v>
      </c>
      <c r="U22" s="71" t="str">
        <f>Sub!F19</f>
        <v>-</v>
      </c>
      <c r="V22" s="71" t="str">
        <f>Sub!G19</f>
        <v>-</v>
      </c>
      <c r="W22" s="71" t="str">
        <f>Sub!H19</f>
        <v>-</v>
      </c>
      <c r="X22" s="71" t="str">
        <f>Sub!I19</f>
        <v>-</v>
      </c>
      <c r="Y22" s="71" t="str">
        <f>Sub!J19</f>
        <v>-</v>
      </c>
      <c r="Z22" s="71" t="str">
        <f>Sub!K19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Mult!D19</f>
        <v>-</v>
      </c>
      <c r="B35" s="71" t="str">
        <f>Mult!E19</f>
        <v>-</v>
      </c>
      <c r="C35" s="71" t="str">
        <f>Mult!F19</f>
        <v>-</v>
      </c>
      <c r="D35" s="71" t="str">
        <f>Mult!G19</f>
        <v>-</v>
      </c>
      <c r="E35" s="71" t="str">
        <f>Mult!H19</f>
        <v>-</v>
      </c>
      <c r="F35" s="71" t="str">
        <f>Mult!I19</f>
        <v>-</v>
      </c>
      <c r="G35" s="71" t="str">
        <f>Mult!J19</f>
        <v>-</v>
      </c>
      <c r="H35" s="71" t="str">
        <f>Mult!K19</f>
        <v>-</v>
      </c>
      <c r="J35" s="18" t="str">
        <f>HW!D19</f>
        <v>-</v>
      </c>
      <c r="K35" s="18" t="str">
        <f>HW!E19</f>
        <v>-</v>
      </c>
      <c r="L35" s="18" t="str">
        <f>HW!F19</f>
        <v>-</v>
      </c>
      <c r="M35" s="18" t="str">
        <f>HW!G19</f>
        <v>-</v>
      </c>
      <c r="N35" s="18" t="str">
        <f>HW!H19</f>
        <v>-</v>
      </c>
      <c r="O35" s="18" t="str">
        <f>HW!I19</f>
        <v>-</v>
      </c>
      <c r="P35" s="18" t="str">
        <f>HW!J19</f>
        <v>-</v>
      </c>
      <c r="Q35" s="12"/>
      <c r="S35" s="293" t="str">
        <f>WPM!D21</f>
        <v>-</v>
      </c>
      <c r="T35" s="294"/>
      <c r="U35" s="293" t="str">
        <f>WPM!E21</f>
        <v>-</v>
      </c>
      <c r="V35" s="294"/>
      <c r="W35" s="293" t="str">
        <f>WPM!F21</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ius/JfBAyPSFma1Eem/z6lw6YD4k3N6IBAyQLPhK0ZsXc3yJ6mSHshVVnBly1YQLfG/UN10tsbLH7HurMurKZw==" saltValue="j/TaqsYieXWKyJNB8RqiY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'70'!B20</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'70'!N20</f>
        <v>-</v>
      </c>
      <c r="J6" s="48" t="str">
        <f>Spell!N20</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'70'!D20</f>
        <v>-</v>
      </c>
      <c r="B9" s="51" t="str">
        <f>'70'!E20</f>
        <v>-</v>
      </c>
      <c r="C9" s="51" t="str">
        <f>'70'!F20</f>
        <v>-</v>
      </c>
      <c r="D9" s="51" t="str">
        <f>'70'!G20</f>
        <v>-</v>
      </c>
      <c r="E9" s="51" t="str">
        <f>'70'!H20</f>
        <v>-</v>
      </c>
      <c r="F9" s="51" t="str">
        <f>'70'!I20</f>
        <v>-</v>
      </c>
      <c r="G9" s="51" t="str">
        <f>'70'!J20</f>
        <v>-</v>
      </c>
      <c r="H9" s="51" t="str">
        <f>'70'!K20</f>
        <v>-</v>
      </c>
      <c r="J9" s="12" t="str">
        <f>Spell!D20</f>
        <v>-</v>
      </c>
      <c r="K9" s="12" t="str">
        <f>Spell!E20</f>
        <v>-</v>
      </c>
      <c r="L9" s="12" t="str">
        <f>Spell!F20</f>
        <v>-</v>
      </c>
      <c r="M9" s="12" t="str">
        <f>Spell!G20</f>
        <v>-</v>
      </c>
      <c r="N9" s="12" t="str">
        <f>Spell!H20</f>
        <v>-</v>
      </c>
      <c r="O9" s="12" t="str">
        <f>Spell!I20</f>
        <v>-</v>
      </c>
      <c r="P9" s="12" t="str">
        <f>Spell!J20</f>
        <v>-</v>
      </c>
      <c r="Q9" s="12" t="str">
        <f>Spell!K20</f>
        <v>-</v>
      </c>
      <c r="S9" s="293" t="str">
        <f>'IXL ELA'!L22</f>
        <v>-</v>
      </c>
      <c r="T9" s="294"/>
      <c r="U9" s="293" t="str">
        <f>'IXL ELA'!M22</f>
        <v>-</v>
      </c>
      <c r="V9" s="294"/>
      <c r="W9" s="293" t="str">
        <f>'IXL ELA'!N22</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Sub!N20</f>
        <v>-</v>
      </c>
      <c r="J19" s="48" t="str">
        <f>Mult!N20</f>
        <v>-</v>
      </c>
      <c r="L19" s="31"/>
      <c r="S19" s="48" t="str">
        <f>HW!L20</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ELA'!D22</f>
        <v>-</v>
      </c>
      <c r="B22" s="294"/>
      <c r="C22" s="293" t="str">
        <f>'IXL ELA'!E22</f>
        <v>-</v>
      </c>
      <c r="D22" s="294"/>
      <c r="E22" s="293" t="str">
        <f>'IXL ELA'!F22</f>
        <v>-</v>
      </c>
      <c r="F22" s="294"/>
      <c r="G22" s="360"/>
      <c r="H22" s="361"/>
      <c r="J22" s="293" t="str">
        <f>'IXL Math'!D22</f>
        <v>-</v>
      </c>
      <c r="K22" s="294"/>
      <c r="L22" s="293" t="str">
        <f>'IXL Math'!E22</f>
        <v>-</v>
      </c>
      <c r="M22" s="294"/>
      <c r="N22" s="293" t="str">
        <f>'IXL Math'!F22</f>
        <v>-</v>
      </c>
      <c r="O22" s="294"/>
      <c r="P22" s="293"/>
      <c r="Q22" s="294"/>
      <c r="S22" s="71" t="str">
        <f>Sub!D20</f>
        <v>-</v>
      </c>
      <c r="T22" s="71" t="str">
        <f>Sub!E20</f>
        <v>-</v>
      </c>
      <c r="U22" s="71" t="str">
        <f>Sub!F20</f>
        <v>-</v>
      </c>
      <c r="V22" s="71" t="str">
        <f>Sub!G20</f>
        <v>-</v>
      </c>
      <c r="W22" s="71" t="str">
        <f>Sub!H20</f>
        <v>-</v>
      </c>
      <c r="X22" s="71" t="str">
        <f>Sub!I20</f>
        <v>-</v>
      </c>
      <c r="Y22" s="71" t="str">
        <f>Sub!J20</f>
        <v>-</v>
      </c>
      <c r="Z22" s="71" t="str">
        <f>Sub!K20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Mult!D20</f>
        <v>-</v>
      </c>
      <c r="B35" s="71" t="str">
        <f>Mult!E20</f>
        <v>-</v>
      </c>
      <c r="C35" s="71" t="str">
        <f>Mult!F20</f>
        <v>-</v>
      </c>
      <c r="D35" s="71" t="str">
        <f>Mult!G20</f>
        <v>-</v>
      </c>
      <c r="E35" s="71" t="str">
        <f>Mult!H20</f>
        <v>-</v>
      </c>
      <c r="F35" s="71" t="str">
        <f>Mult!I20</f>
        <v>-</v>
      </c>
      <c r="G35" s="71" t="str">
        <f>Mult!J20</f>
        <v>-</v>
      </c>
      <c r="H35" s="71" t="str">
        <f>Mult!K20</f>
        <v>-</v>
      </c>
      <c r="J35" s="18" t="str">
        <f>HW!D20</f>
        <v>-</v>
      </c>
      <c r="K35" s="18" t="str">
        <f>HW!E20</f>
        <v>-</v>
      </c>
      <c r="L35" s="18" t="str">
        <f>HW!F20</f>
        <v>-</v>
      </c>
      <c r="M35" s="18" t="str">
        <f>HW!G20</f>
        <v>-</v>
      </c>
      <c r="N35" s="18" t="str">
        <f>HW!H20</f>
        <v>-</v>
      </c>
      <c r="O35" s="18" t="str">
        <f>HW!I20</f>
        <v>-</v>
      </c>
      <c r="P35" s="18" t="str">
        <f>HW!J20</f>
        <v>-</v>
      </c>
      <c r="Q35" s="12"/>
      <c r="S35" s="293" t="str">
        <f>WPM!D22</f>
        <v>-</v>
      </c>
      <c r="T35" s="294"/>
      <c r="U35" s="293" t="str">
        <f>WPM!E22</f>
        <v>-</v>
      </c>
      <c r="V35" s="294"/>
      <c r="W35" s="293" t="str">
        <f>WPM!F22</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kgFAcVNlGrIEsptGf9Ty/sE20ZKr851pCDZjf9LeYMDeahUcbV6UGJ+klpfh/OngSdwqMBBmi4Nuf9Y4MEWw9Q==" saltValue="AN7nUJvIA1PYbxEWzeIsZ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1"/>
    <pageSetUpPr fitToPage="1"/>
  </sheetPr>
  <dimension ref="A1:Z44"/>
  <sheetViews>
    <sheetView view="pageLayout" topLeftCell="A7"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'70'!B21</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'70'!N21</f>
        <v>-</v>
      </c>
      <c r="J6" s="48" t="str">
        <f>Spell!N21</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'70'!D21</f>
        <v>-</v>
      </c>
      <c r="B9" s="51" t="str">
        <f>'70'!E21</f>
        <v>-</v>
      </c>
      <c r="C9" s="51" t="str">
        <f>'70'!F21</f>
        <v>-</v>
      </c>
      <c r="D9" s="51" t="str">
        <f>'70'!G21</f>
        <v>-</v>
      </c>
      <c r="E9" s="51" t="str">
        <f>'70'!H21</f>
        <v>-</v>
      </c>
      <c r="F9" s="51" t="str">
        <f>'70'!I21</f>
        <v>-</v>
      </c>
      <c r="G9" s="51" t="str">
        <f>'70'!J21</f>
        <v>-</v>
      </c>
      <c r="H9" s="51" t="str">
        <f>'70'!K21</f>
        <v>-</v>
      </c>
      <c r="J9" s="12" t="str">
        <f>Spell!D21</f>
        <v>-</v>
      </c>
      <c r="K9" s="12" t="str">
        <f>Spell!E21</f>
        <v>-</v>
      </c>
      <c r="L9" s="12" t="str">
        <f>Spell!F21</f>
        <v>-</v>
      </c>
      <c r="M9" s="12" t="str">
        <f>Spell!G21</f>
        <v>-</v>
      </c>
      <c r="N9" s="12" t="str">
        <f>Spell!H21</f>
        <v>-</v>
      </c>
      <c r="O9" s="12" t="str">
        <f>Spell!I21</f>
        <v>-</v>
      </c>
      <c r="P9" s="12" t="str">
        <f>Spell!J21</f>
        <v>-</v>
      </c>
      <c r="Q9" s="12" t="str">
        <f>Spell!K21</f>
        <v>-</v>
      </c>
      <c r="S9" s="293" t="str">
        <f>'IXL ELA'!L23</f>
        <v>-</v>
      </c>
      <c r="T9" s="294"/>
      <c r="U9" s="293" t="str">
        <f>'IXL ELA'!M23</f>
        <v>-</v>
      </c>
      <c r="V9" s="294"/>
      <c r="W9" s="293" t="str">
        <f>'IXL ELA'!N23</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Sub!N21</f>
        <v>-</v>
      </c>
      <c r="J19" s="48" t="str">
        <f>Mult!N21</f>
        <v>-</v>
      </c>
      <c r="L19" s="31"/>
      <c r="S19" s="48" t="str">
        <f>HW!L21</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ELA'!D23</f>
        <v>-</v>
      </c>
      <c r="B22" s="294"/>
      <c r="C22" s="293" t="str">
        <f>'IXL ELA'!E23</f>
        <v>-</v>
      </c>
      <c r="D22" s="294"/>
      <c r="E22" s="293" t="str">
        <f>'IXL ELA'!F23</f>
        <v>-</v>
      </c>
      <c r="F22" s="294"/>
      <c r="G22" s="360"/>
      <c r="H22" s="361"/>
      <c r="J22" s="293" t="str">
        <f>'IXL Math'!D23</f>
        <v>-</v>
      </c>
      <c r="K22" s="294"/>
      <c r="L22" s="293" t="str">
        <f>'IXL Math'!E23</f>
        <v>-</v>
      </c>
      <c r="M22" s="294"/>
      <c r="N22" s="293" t="str">
        <f>'IXL Math'!F23</f>
        <v>-</v>
      </c>
      <c r="O22" s="294"/>
      <c r="P22" s="293"/>
      <c r="Q22" s="294"/>
      <c r="S22" s="71" t="str">
        <f>Sub!D21</f>
        <v>-</v>
      </c>
      <c r="T22" s="71" t="str">
        <f>Sub!E21</f>
        <v>-</v>
      </c>
      <c r="U22" s="71" t="str">
        <f>Sub!F21</f>
        <v>-</v>
      </c>
      <c r="V22" s="71" t="str">
        <f>Sub!G21</f>
        <v>-</v>
      </c>
      <c r="W22" s="71" t="str">
        <f>Sub!H21</f>
        <v>-</v>
      </c>
      <c r="X22" s="71" t="str">
        <f>Sub!I21</f>
        <v>-</v>
      </c>
      <c r="Y22" s="71" t="str">
        <f>Sub!J21</f>
        <v>-</v>
      </c>
      <c r="Z22" s="71" t="str">
        <f>Sub!K21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Mult!D21</f>
        <v>-</v>
      </c>
      <c r="B35" s="71" t="str">
        <f>Mult!E21</f>
        <v>-</v>
      </c>
      <c r="C35" s="71" t="str">
        <f>Mult!F21</f>
        <v>-</v>
      </c>
      <c r="D35" s="71" t="str">
        <f>Mult!G21</f>
        <v>-</v>
      </c>
      <c r="E35" s="71" t="str">
        <f>Mult!H21</f>
        <v>-</v>
      </c>
      <c r="F35" s="71" t="str">
        <f>Mult!I21</f>
        <v>-</v>
      </c>
      <c r="G35" s="71" t="str">
        <f>Mult!J21</f>
        <v>-</v>
      </c>
      <c r="H35" s="71" t="str">
        <f>Mult!K21</f>
        <v>-</v>
      </c>
      <c r="J35" s="18" t="str">
        <f>HW!D21</f>
        <v>-</v>
      </c>
      <c r="K35" s="18" t="str">
        <f>HW!E21</f>
        <v>-</v>
      </c>
      <c r="L35" s="18" t="str">
        <f>HW!F21</f>
        <v>-</v>
      </c>
      <c r="M35" s="18" t="str">
        <f>HW!G21</f>
        <v>-</v>
      </c>
      <c r="N35" s="18" t="str">
        <f>HW!H21</f>
        <v>-</v>
      </c>
      <c r="O35" s="18" t="str">
        <f>HW!I21</f>
        <v>-</v>
      </c>
      <c r="P35" s="18" t="str">
        <f>HW!J21</f>
        <v>-</v>
      </c>
      <c r="Q35" s="12"/>
      <c r="S35" s="293" t="str">
        <f>WPM!D23</f>
        <v>-</v>
      </c>
      <c r="T35" s="294"/>
      <c r="U35" s="293" t="str">
        <f>WPM!E23</f>
        <v>-</v>
      </c>
      <c r="V35" s="294"/>
      <c r="W35" s="293" t="str">
        <f>WPM!F23</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k+7RKIeKFHisP+cXgqE2kmHxvXPL7Csng2Z1327r4HFE2JR75ab/aHwKkpplW5PLf0gBHpN0Gf+2qKsF1MDHcQ==" saltValue="Ev7TMtqn4pQCn8Vbt9Le6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1"/>
    <pageSetUpPr fitToPage="1"/>
  </sheetPr>
  <dimension ref="A1:Z44"/>
  <sheetViews>
    <sheetView view="pageLayout" topLeftCell="A10"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'70'!B22</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'70'!N22</f>
        <v>-</v>
      </c>
      <c r="J6" s="48" t="str">
        <f>Spell!N22</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'70'!D22</f>
        <v>-</v>
      </c>
      <c r="B9" s="51" t="str">
        <f>'70'!E22</f>
        <v>-</v>
      </c>
      <c r="C9" s="51" t="str">
        <f>'70'!F22</f>
        <v>-</v>
      </c>
      <c r="D9" s="51" t="str">
        <f>'70'!G22</f>
        <v>-</v>
      </c>
      <c r="E9" s="51" t="str">
        <f>'70'!H22</f>
        <v>-</v>
      </c>
      <c r="F9" s="51" t="str">
        <f>'70'!I22</f>
        <v>-</v>
      </c>
      <c r="G9" s="51" t="str">
        <f>'70'!J22</f>
        <v>-</v>
      </c>
      <c r="H9" s="51" t="str">
        <f>'70'!K22</f>
        <v>-</v>
      </c>
      <c r="J9" s="12" t="str">
        <f>Spell!D22</f>
        <v>-</v>
      </c>
      <c r="K9" s="12" t="str">
        <f>Spell!E22</f>
        <v>-</v>
      </c>
      <c r="L9" s="12" t="str">
        <f>Spell!F22</f>
        <v>-</v>
      </c>
      <c r="M9" s="12" t="str">
        <f>Spell!G22</f>
        <v>-</v>
      </c>
      <c r="N9" s="12" t="str">
        <f>Spell!H22</f>
        <v>-</v>
      </c>
      <c r="O9" s="12" t="str">
        <f>Spell!I22</f>
        <v>-</v>
      </c>
      <c r="P9" s="12" t="str">
        <f>Spell!J22</f>
        <v>-</v>
      </c>
      <c r="Q9" s="12" t="str">
        <f>Spell!K22</f>
        <v>-</v>
      </c>
      <c r="S9" s="293" t="str">
        <f>'IXL ELA'!L24</f>
        <v>-</v>
      </c>
      <c r="T9" s="294"/>
      <c r="U9" s="293" t="str">
        <f>'IXL ELA'!M24</f>
        <v>-</v>
      </c>
      <c r="V9" s="294"/>
      <c r="W9" s="293" t="str">
        <f>'IXL ELA'!N24</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Sub!N22</f>
        <v>-</v>
      </c>
      <c r="J19" s="48" t="str">
        <f>Mult!N22</f>
        <v>-</v>
      </c>
      <c r="L19" s="31"/>
      <c r="S19" s="48" t="str">
        <f>HW!L22</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ELA'!D24</f>
        <v>-</v>
      </c>
      <c r="B22" s="294"/>
      <c r="C22" s="293" t="str">
        <f>'IXL ELA'!E24</f>
        <v>-</v>
      </c>
      <c r="D22" s="294"/>
      <c r="E22" s="293" t="str">
        <f>'IXL ELA'!F24</f>
        <v>-</v>
      </c>
      <c r="F22" s="294"/>
      <c r="G22" s="360"/>
      <c r="H22" s="361"/>
      <c r="J22" s="293" t="str">
        <f>'IXL Math'!D24</f>
        <v>-</v>
      </c>
      <c r="K22" s="294"/>
      <c r="L22" s="293" t="str">
        <f>'IXL Math'!E24</f>
        <v>-</v>
      </c>
      <c r="M22" s="294"/>
      <c r="N22" s="293" t="str">
        <f>'IXL Math'!F24</f>
        <v>-</v>
      </c>
      <c r="O22" s="294"/>
      <c r="P22" s="293"/>
      <c r="Q22" s="294"/>
      <c r="S22" s="71" t="str">
        <f>Sub!D22</f>
        <v>-</v>
      </c>
      <c r="T22" s="71" t="str">
        <f>Sub!E22</f>
        <v>-</v>
      </c>
      <c r="U22" s="71" t="str">
        <f>Sub!F22</f>
        <v>-</v>
      </c>
      <c r="V22" s="71" t="str">
        <f>Sub!G22</f>
        <v>-</v>
      </c>
      <c r="W22" s="71" t="str">
        <f>Sub!H22</f>
        <v>-</v>
      </c>
      <c r="X22" s="71" t="str">
        <f>Sub!I22</f>
        <v>-</v>
      </c>
      <c r="Y22" s="71" t="str">
        <f>Sub!J22</f>
        <v>-</v>
      </c>
      <c r="Z22" s="71" t="str">
        <f>Sub!K22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Mult!D22</f>
        <v>-</v>
      </c>
      <c r="B35" s="71" t="str">
        <f>Mult!E22</f>
        <v>-</v>
      </c>
      <c r="C35" s="71" t="str">
        <f>Mult!F22</f>
        <v>-</v>
      </c>
      <c r="D35" s="71" t="str">
        <f>Mult!G22</f>
        <v>-</v>
      </c>
      <c r="E35" s="71" t="str">
        <f>Mult!H22</f>
        <v>-</v>
      </c>
      <c r="F35" s="71" t="str">
        <f>Mult!I22</f>
        <v>-</v>
      </c>
      <c r="G35" s="71" t="str">
        <f>Mult!J22</f>
        <v>-</v>
      </c>
      <c r="H35" s="71" t="str">
        <f>Mult!K22</f>
        <v>-</v>
      </c>
      <c r="J35" s="18" t="str">
        <f>HW!D22</f>
        <v>-</v>
      </c>
      <c r="K35" s="18" t="str">
        <f>HW!E22</f>
        <v>-</v>
      </c>
      <c r="L35" s="18" t="str">
        <f>HW!F22</f>
        <v>-</v>
      </c>
      <c r="M35" s="18" t="str">
        <f>HW!G22</f>
        <v>-</v>
      </c>
      <c r="N35" s="18" t="str">
        <f>HW!H22</f>
        <v>-</v>
      </c>
      <c r="O35" s="18" t="str">
        <f>HW!I22</f>
        <v>-</v>
      </c>
      <c r="P35" s="18" t="str">
        <f>HW!J22</f>
        <v>-</v>
      </c>
      <c r="Q35" s="12"/>
      <c r="S35" s="293" t="str">
        <f>WPM!D24</f>
        <v>-</v>
      </c>
      <c r="T35" s="294"/>
      <c r="U35" s="293" t="str">
        <f>WPM!E24</f>
        <v>-</v>
      </c>
      <c r="V35" s="294"/>
      <c r="W35" s="293" t="str">
        <f>WPM!F24</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n3UvPzyWci6kGrK1JflxTOw1/oc/fa5Dza3QuXj+GQ6w2YnH4+7thEDAmRIwJUodWFQW8fuKKMJQ6+jLd33Pjg==" saltValue="lqQM1RpUsRvQ4n+O4tDraw=="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1"/>
    <pageSetUpPr fitToPage="1"/>
  </sheetPr>
  <dimension ref="A1:Z44"/>
  <sheetViews>
    <sheetView view="pageLayout" topLeftCell="A8"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'70'!B23</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'70'!N23</f>
        <v>-</v>
      </c>
      <c r="J6" s="48" t="str">
        <f>Spell!N23</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'70'!D23</f>
        <v>-</v>
      </c>
      <c r="B9" s="51" t="str">
        <f>'70'!E23</f>
        <v>-</v>
      </c>
      <c r="C9" s="51" t="str">
        <f>'70'!F23</f>
        <v>-</v>
      </c>
      <c r="D9" s="51" t="str">
        <f>'70'!G23</f>
        <v>-</v>
      </c>
      <c r="E9" s="51" t="str">
        <f>'70'!H23</f>
        <v>-</v>
      </c>
      <c r="F9" s="51" t="str">
        <f>'70'!I23</f>
        <v>-</v>
      </c>
      <c r="G9" s="51" t="str">
        <f>'70'!J23</f>
        <v>-</v>
      </c>
      <c r="H9" s="51" t="str">
        <f>'70'!K23</f>
        <v>-</v>
      </c>
      <c r="J9" s="12" t="str">
        <f>Spell!D23</f>
        <v>-</v>
      </c>
      <c r="K9" s="12" t="str">
        <f>Spell!E23</f>
        <v>-</v>
      </c>
      <c r="L9" s="12" t="str">
        <f>Spell!F23</f>
        <v>-</v>
      </c>
      <c r="M9" s="12" t="str">
        <f>Spell!G23</f>
        <v>-</v>
      </c>
      <c r="N9" s="12" t="str">
        <f>Spell!H23</f>
        <v>-</v>
      </c>
      <c r="O9" s="12" t="str">
        <f>Spell!I23</f>
        <v>-</v>
      </c>
      <c r="P9" s="12" t="str">
        <f>Spell!J23</f>
        <v>-</v>
      </c>
      <c r="Q9" s="12" t="str">
        <f>Spell!K23</f>
        <v>-</v>
      </c>
      <c r="S9" s="293" t="str">
        <f>'IXL ELA'!L25</f>
        <v>-</v>
      </c>
      <c r="T9" s="294"/>
      <c r="U9" s="293" t="str">
        <f>'IXL ELA'!M25</f>
        <v>-</v>
      </c>
      <c r="V9" s="294"/>
      <c r="W9" s="293" t="str">
        <f>'IXL ELA'!N25</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Sub!N23</f>
        <v>-</v>
      </c>
      <c r="J19" s="48" t="str">
        <f>Mult!N23</f>
        <v>-</v>
      </c>
      <c r="L19" s="31"/>
      <c r="S19" s="48" t="str">
        <f>HW!L23</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ELA'!D25</f>
        <v>-</v>
      </c>
      <c r="B22" s="294"/>
      <c r="C22" s="293" t="str">
        <f>'IXL ELA'!E25</f>
        <v>-</v>
      </c>
      <c r="D22" s="294"/>
      <c r="E22" s="293" t="str">
        <f>'IXL ELA'!F25</f>
        <v>-</v>
      </c>
      <c r="F22" s="294"/>
      <c r="G22" s="360"/>
      <c r="H22" s="361"/>
      <c r="J22" s="293" t="str">
        <f>'IXL Math'!D25</f>
        <v>-</v>
      </c>
      <c r="K22" s="294"/>
      <c r="L22" s="293" t="str">
        <f>'IXL Math'!E25</f>
        <v>-</v>
      </c>
      <c r="M22" s="294"/>
      <c r="N22" s="293" t="str">
        <f>'IXL Math'!F25</f>
        <v>-</v>
      </c>
      <c r="O22" s="294"/>
      <c r="P22" s="293"/>
      <c r="Q22" s="294"/>
      <c r="S22" s="71" t="str">
        <f>Sub!D23</f>
        <v>-</v>
      </c>
      <c r="T22" s="71" t="str">
        <f>Sub!E23</f>
        <v>-</v>
      </c>
      <c r="U22" s="71" t="str">
        <f>Sub!F23</f>
        <v>-</v>
      </c>
      <c r="V22" s="71" t="str">
        <f>Sub!G23</f>
        <v>-</v>
      </c>
      <c r="W22" s="71" t="str">
        <f>Sub!H23</f>
        <v>-</v>
      </c>
      <c r="X22" s="71" t="str">
        <f>Sub!I23</f>
        <v>-</v>
      </c>
      <c r="Y22" s="71" t="str">
        <f>Sub!J23</f>
        <v>-</v>
      </c>
      <c r="Z22" s="71" t="str">
        <f>Sub!K23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Mult!D23</f>
        <v>-</v>
      </c>
      <c r="B35" s="71" t="str">
        <f>Mult!E23</f>
        <v>-</v>
      </c>
      <c r="C35" s="71" t="str">
        <f>Mult!F23</f>
        <v>-</v>
      </c>
      <c r="D35" s="71" t="str">
        <f>Mult!G23</f>
        <v>-</v>
      </c>
      <c r="E35" s="71" t="str">
        <f>Mult!H23</f>
        <v>-</v>
      </c>
      <c r="F35" s="71" t="str">
        <f>Mult!I23</f>
        <v>-</v>
      </c>
      <c r="G35" s="71" t="str">
        <f>Mult!J23</f>
        <v>-</v>
      </c>
      <c r="H35" s="71" t="str">
        <f>Mult!K23</f>
        <v>-</v>
      </c>
      <c r="J35" s="18" t="str">
        <f>HW!D23</f>
        <v>-</v>
      </c>
      <c r="K35" s="18" t="str">
        <f>HW!E23</f>
        <v>-</v>
      </c>
      <c r="L35" s="18" t="str">
        <f>HW!F23</f>
        <v>-</v>
      </c>
      <c r="M35" s="18" t="str">
        <f>HW!G23</f>
        <v>-</v>
      </c>
      <c r="N35" s="18" t="str">
        <f>HW!H23</f>
        <v>-</v>
      </c>
      <c r="O35" s="18" t="str">
        <f>HW!I23</f>
        <v>-</v>
      </c>
      <c r="P35" s="18" t="str">
        <f>HW!J23</f>
        <v>-</v>
      </c>
      <c r="Q35" s="12"/>
      <c r="S35" s="293" t="str">
        <f>WPM!D25</f>
        <v>-</v>
      </c>
      <c r="T35" s="294"/>
      <c r="U35" s="293" t="str">
        <f>WPM!E25</f>
        <v>-</v>
      </c>
      <c r="V35" s="294"/>
      <c r="W35" s="293" t="str">
        <f>WPM!F25</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TbkdycsvWlDA9hTRdACB2T4GlOrHSUjyfEC7h+q5BfDyB+qUzuKH1ie2pofp9uJ8G42mdskibXw3LVXOXL9ABQ==" saltValue="4hALNK57VG76zZPKuc9D5Q=="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1"/>
    <pageSetUpPr fitToPage="1"/>
  </sheetPr>
  <dimension ref="A1:Z44"/>
  <sheetViews>
    <sheetView view="pageLayout" topLeftCell="A5"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'70'!B24</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'70'!N24</f>
        <v>-</v>
      </c>
      <c r="J6" s="48" t="str">
        <f>Spell!N24</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'70'!D24</f>
        <v>-</v>
      </c>
      <c r="B9" s="51" t="str">
        <f>'70'!E24</f>
        <v>-</v>
      </c>
      <c r="C9" s="51" t="str">
        <f>'70'!F24</f>
        <v>-</v>
      </c>
      <c r="D9" s="51" t="str">
        <f>'70'!G24</f>
        <v>-</v>
      </c>
      <c r="E9" s="51" t="str">
        <f>'70'!H24</f>
        <v>-</v>
      </c>
      <c r="F9" s="51" t="str">
        <f>'70'!I24</f>
        <v>-</v>
      </c>
      <c r="G9" s="51" t="str">
        <f>'70'!J24</f>
        <v>-</v>
      </c>
      <c r="H9" s="51" t="str">
        <f>'70'!K24</f>
        <v>-</v>
      </c>
      <c r="J9" s="12" t="str">
        <f>Spell!D24</f>
        <v>-</v>
      </c>
      <c r="K9" s="12" t="str">
        <f>Spell!E24</f>
        <v>-</v>
      </c>
      <c r="L9" s="12" t="str">
        <f>Spell!F24</f>
        <v>-</v>
      </c>
      <c r="M9" s="12" t="str">
        <f>Spell!G24</f>
        <v>-</v>
      </c>
      <c r="N9" s="12" t="str">
        <f>Spell!H24</f>
        <v>-</v>
      </c>
      <c r="O9" s="12" t="str">
        <f>Spell!I24</f>
        <v>-</v>
      </c>
      <c r="P9" s="12" t="str">
        <f>Spell!J24</f>
        <v>-</v>
      </c>
      <c r="Q9" s="12" t="str">
        <f>Spell!K24</f>
        <v>-</v>
      </c>
      <c r="S9" s="293" t="str">
        <f>'IXL ELA'!L26</f>
        <v>-</v>
      </c>
      <c r="T9" s="294"/>
      <c r="U9" s="293" t="str">
        <f>'IXL ELA'!M26</f>
        <v>-</v>
      </c>
      <c r="V9" s="294"/>
      <c r="W9" s="293" t="str">
        <f>'IXL ELA'!N26</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Sub!N24</f>
        <v>-</v>
      </c>
      <c r="J19" s="48" t="str">
        <f>Mult!N24</f>
        <v>-</v>
      </c>
      <c r="L19" s="31"/>
      <c r="S19" s="48" t="str">
        <f>HW!L24</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ELA'!D26</f>
        <v>-</v>
      </c>
      <c r="B22" s="294"/>
      <c r="C22" s="293" t="str">
        <f>'IXL ELA'!E26</f>
        <v>-</v>
      </c>
      <c r="D22" s="294"/>
      <c r="E22" s="293" t="str">
        <f>'IXL ELA'!F26</f>
        <v>-</v>
      </c>
      <c r="F22" s="294"/>
      <c r="G22" s="360"/>
      <c r="H22" s="361"/>
      <c r="J22" s="293" t="str">
        <f>'IXL Math'!D26</f>
        <v>-</v>
      </c>
      <c r="K22" s="294"/>
      <c r="L22" s="293" t="str">
        <f>'IXL Math'!E26</f>
        <v>-</v>
      </c>
      <c r="M22" s="294"/>
      <c r="N22" s="293" t="str">
        <f>'IXL Math'!F26</f>
        <v>-</v>
      </c>
      <c r="O22" s="294"/>
      <c r="P22" s="293"/>
      <c r="Q22" s="294"/>
      <c r="S22" s="71" t="str">
        <f>Sub!D24</f>
        <v>-</v>
      </c>
      <c r="T22" s="71" t="str">
        <f>Sub!E24</f>
        <v>-</v>
      </c>
      <c r="U22" s="71" t="str">
        <f>Sub!F24</f>
        <v>-</v>
      </c>
      <c r="V22" s="71" t="str">
        <f>Sub!G24</f>
        <v>-</v>
      </c>
      <c r="W22" s="71" t="str">
        <f>Sub!H24</f>
        <v>-</v>
      </c>
      <c r="X22" s="71" t="str">
        <f>Sub!I24</f>
        <v>-</v>
      </c>
      <c r="Y22" s="71" t="str">
        <f>Sub!J24</f>
        <v>-</v>
      </c>
      <c r="Z22" s="71" t="str">
        <f>Sub!K24</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Mult!D24</f>
        <v>-</v>
      </c>
      <c r="B35" s="71" t="str">
        <f>Mult!E24</f>
        <v>-</v>
      </c>
      <c r="C35" s="71" t="str">
        <f>Mult!F24</f>
        <v>-</v>
      </c>
      <c r="D35" s="71" t="str">
        <f>Mult!G24</f>
        <v>-</v>
      </c>
      <c r="E35" s="71" t="str">
        <f>Mult!H24</f>
        <v>-</v>
      </c>
      <c r="F35" s="71" t="str">
        <f>Mult!I24</f>
        <v>-</v>
      </c>
      <c r="G35" s="71" t="str">
        <f>Mult!J24</f>
        <v>-</v>
      </c>
      <c r="H35" s="71" t="str">
        <f>Mult!K24</f>
        <v>-</v>
      </c>
      <c r="J35" s="18" t="str">
        <f>HW!D24</f>
        <v>-</v>
      </c>
      <c r="K35" s="18" t="str">
        <f>HW!E24</f>
        <v>-</v>
      </c>
      <c r="L35" s="18" t="str">
        <f>HW!F24</f>
        <v>-</v>
      </c>
      <c r="M35" s="18" t="str">
        <f>HW!G24</f>
        <v>-</v>
      </c>
      <c r="N35" s="18" t="str">
        <f>HW!H24</f>
        <v>-</v>
      </c>
      <c r="O35" s="18" t="str">
        <f>HW!I24</f>
        <v>-</v>
      </c>
      <c r="P35" s="18" t="str">
        <f>HW!J24</f>
        <v>-</v>
      </c>
      <c r="Q35" s="12"/>
      <c r="S35" s="293" t="str">
        <f>WPM!D26</f>
        <v>-</v>
      </c>
      <c r="T35" s="294"/>
      <c r="U35" s="293" t="str">
        <f>WPM!E26</f>
        <v>-</v>
      </c>
      <c r="V35" s="294"/>
      <c r="W35" s="293" t="str">
        <f>WPM!F26</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Y23lwG4ahHAKn0enDusmyI1fWJi82dm5nUkImLOCOz96A4AMpO1KZ07zeXmxRYvgrlLa3L9//AHT9Q87XCjQQQ==" saltValue="Xa4tJ3sky8EcotepfyvoYw=="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1"/>
    <pageSetUpPr fitToPage="1"/>
  </sheetPr>
  <dimension ref="A1:Z44"/>
  <sheetViews>
    <sheetView view="pageLayout" topLeftCell="A5"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'70'!B25</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'70'!N25</f>
        <v>-</v>
      </c>
      <c r="J6" s="48" t="str">
        <f>Spell!N25</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'70'!D25</f>
        <v>-</v>
      </c>
      <c r="B9" s="51" t="str">
        <f>'70'!E25</f>
        <v>-</v>
      </c>
      <c r="C9" s="51" t="str">
        <f>'70'!F25</f>
        <v>-</v>
      </c>
      <c r="D9" s="51" t="str">
        <f>'70'!G25</f>
        <v>-</v>
      </c>
      <c r="E9" s="51" t="str">
        <f>'70'!H25</f>
        <v>-</v>
      </c>
      <c r="F9" s="51" t="str">
        <f>'70'!I25</f>
        <v>-</v>
      </c>
      <c r="G9" s="51" t="str">
        <f>'70'!J25</f>
        <v>-</v>
      </c>
      <c r="H9" s="51" t="str">
        <f>'70'!K25</f>
        <v>-</v>
      </c>
      <c r="J9" s="12" t="str">
        <f>Spell!D25</f>
        <v>-</v>
      </c>
      <c r="K9" s="12" t="str">
        <f>Spell!E25</f>
        <v>-</v>
      </c>
      <c r="L9" s="12" t="str">
        <f>Spell!F25</f>
        <v>-</v>
      </c>
      <c r="M9" s="12" t="str">
        <f>Spell!G25</f>
        <v>-</v>
      </c>
      <c r="N9" s="12" t="str">
        <f>Spell!H25</f>
        <v>-</v>
      </c>
      <c r="O9" s="12" t="str">
        <f>Spell!I25</f>
        <v>-</v>
      </c>
      <c r="P9" s="12" t="str">
        <f>Spell!J25</f>
        <v>-</v>
      </c>
      <c r="Q9" s="12" t="str">
        <f>Spell!K25</f>
        <v>-</v>
      </c>
      <c r="S9" s="293" t="str">
        <f>'IXL ELA'!L27</f>
        <v>-</v>
      </c>
      <c r="T9" s="294"/>
      <c r="U9" s="293" t="str">
        <f>'IXL ELA'!M27</f>
        <v>-</v>
      </c>
      <c r="V9" s="294"/>
      <c r="W9" s="293" t="str">
        <f>'IXL ELA'!N27</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Sub!N25</f>
        <v>-</v>
      </c>
      <c r="J19" s="48" t="str">
        <f>Mult!N25</f>
        <v>-</v>
      </c>
      <c r="L19" s="31"/>
      <c r="S19" s="48" t="str">
        <f>HW!L25</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ELA'!D27</f>
        <v>-</v>
      </c>
      <c r="B22" s="294"/>
      <c r="C22" s="293" t="str">
        <f>'IXL ELA'!E27</f>
        <v>-</v>
      </c>
      <c r="D22" s="294"/>
      <c r="E22" s="293" t="str">
        <f>'IXL ELA'!F27</f>
        <v>-</v>
      </c>
      <c r="F22" s="294"/>
      <c r="G22" s="360"/>
      <c r="H22" s="361"/>
      <c r="J22" s="293" t="str">
        <f>'IXL Math'!D27</f>
        <v>-</v>
      </c>
      <c r="K22" s="294"/>
      <c r="L22" s="293" t="str">
        <f>'IXL Math'!E27</f>
        <v>-</v>
      </c>
      <c r="M22" s="294"/>
      <c r="N22" s="293" t="str">
        <f>'IXL Math'!F27</f>
        <v>-</v>
      </c>
      <c r="O22" s="294"/>
      <c r="P22" s="293"/>
      <c r="Q22" s="294"/>
      <c r="S22" s="71" t="str">
        <f>Sub!D25</f>
        <v>-</v>
      </c>
      <c r="T22" s="71" t="str">
        <f>Sub!E25</f>
        <v>-</v>
      </c>
      <c r="U22" s="71" t="str">
        <f>Sub!F25</f>
        <v>-</v>
      </c>
      <c r="V22" s="71" t="str">
        <f>Sub!G25</f>
        <v>-</v>
      </c>
      <c r="W22" s="71" t="str">
        <f>Sub!H25</f>
        <v>-</v>
      </c>
      <c r="X22" s="71" t="str">
        <f>Sub!I25</f>
        <v>-</v>
      </c>
      <c r="Y22" s="71" t="str">
        <f>Sub!J25</f>
        <v>-</v>
      </c>
      <c r="Z22" s="71" t="str">
        <f>Sub!K25</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Mult!D25</f>
        <v>-</v>
      </c>
      <c r="B35" s="71" t="str">
        <f>Mult!E25</f>
        <v>-</v>
      </c>
      <c r="C35" s="71" t="str">
        <f>Mult!F25</f>
        <v>-</v>
      </c>
      <c r="D35" s="71" t="str">
        <f>Mult!G25</f>
        <v>-</v>
      </c>
      <c r="E35" s="71" t="str">
        <f>Mult!H25</f>
        <v>-</v>
      </c>
      <c r="F35" s="71" t="str">
        <f>Mult!I25</f>
        <v>-</v>
      </c>
      <c r="G35" s="71" t="str">
        <f>Mult!J25</f>
        <v>-</v>
      </c>
      <c r="H35" s="71" t="str">
        <f>Mult!K25</f>
        <v>-</v>
      </c>
      <c r="J35" s="18" t="str">
        <f>HW!D25</f>
        <v>-</v>
      </c>
      <c r="K35" s="18" t="str">
        <f>HW!E25</f>
        <v>-</v>
      </c>
      <c r="L35" s="18" t="str">
        <f>HW!F25</f>
        <v>-</v>
      </c>
      <c r="M35" s="18" t="str">
        <f>HW!G25</f>
        <v>-</v>
      </c>
      <c r="N35" s="18" t="str">
        <f>HW!H25</f>
        <v>-</v>
      </c>
      <c r="O35" s="18" t="str">
        <f>HW!I25</f>
        <v>-</v>
      </c>
      <c r="P35" s="18" t="str">
        <f>HW!J25</f>
        <v>-</v>
      </c>
      <c r="Q35" s="12"/>
      <c r="S35" s="293" t="str">
        <f>WPM!D27</f>
        <v>-</v>
      </c>
      <c r="T35" s="294"/>
      <c r="U35" s="293" t="str">
        <f>WPM!E27</f>
        <v>-</v>
      </c>
      <c r="V35" s="294"/>
      <c r="W35" s="293" t="str">
        <f>WPM!F27</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msSPYXoThidO/zXEGgGZC1QYy5KWyUz0HENgaC0hCVWxR/bBo0ajGs1jy2SYvMLqv54IeUX4PNQ4YFz8whWWIg==" saltValue="evyVdGvaWf0zWpXLOQmNHA=="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'70'!B26</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'70'!N26</f>
        <v>-</v>
      </c>
      <c r="J6" s="48" t="str">
        <f>Spell!N26</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'70'!D26</f>
        <v>-</v>
      </c>
      <c r="B9" s="51" t="str">
        <f>'70'!E26</f>
        <v>-</v>
      </c>
      <c r="C9" s="51" t="str">
        <f>'70'!F26</f>
        <v>-</v>
      </c>
      <c r="D9" s="51" t="str">
        <f>'70'!G26</f>
        <v>-</v>
      </c>
      <c r="E9" s="51" t="str">
        <f>'70'!H26</f>
        <v>-</v>
      </c>
      <c r="F9" s="51" t="str">
        <f>'70'!I26</f>
        <v>-</v>
      </c>
      <c r="G9" s="51" t="str">
        <f>'70'!J26</f>
        <v>-</v>
      </c>
      <c r="H9" s="51" t="str">
        <f>'70'!K26</f>
        <v>-</v>
      </c>
      <c r="J9" s="12" t="str">
        <f>Spell!D26</f>
        <v>-</v>
      </c>
      <c r="K9" s="12" t="str">
        <f>Spell!E26</f>
        <v>-</v>
      </c>
      <c r="L9" s="12" t="str">
        <f>Spell!F26</f>
        <v>-</v>
      </c>
      <c r="M9" s="12" t="str">
        <f>Spell!G26</f>
        <v>-</v>
      </c>
      <c r="N9" s="12" t="str">
        <f>Spell!H26</f>
        <v>-</v>
      </c>
      <c r="O9" s="12" t="str">
        <f>Spell!I26</f>
        <v>-</v>
      </c>
      <c r="P9" s="12" t="str">
        <f>Spell!J26</f>
        <v>-</v>
      </c>
      <c r="Q9" s="12" t="str">
        <f>Spell!K26</f>
        <v>-</v>
      </c>
      <c r="S9" s="293" t="str">
        <f>'IXL ELA'!L28</f>
        <v>-</v>
      </c>
      <c r="T9" s="294"/>
      <c r="U9" s="293" t="str">
        <f>'IXL ELA'!M28</f>
        <v>-</v>
      </c>
      <c r="V9" s="294"/>
      <c r="W9" s="293" t="str">
        <f>'IXL ELA'!N28</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Sub!N26</f>
        <v>-</v>
      </c>
      <c r="J19" s="48" t="str">
        <f>Mult!N26</f>
        <v>-</v>
      </c>
      <c r="L19" s="31"/>
      <c r="S19" s="48" t="str">
        <f>HW!L26</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ELA'!D28</f>
        <v>-</v>
      </c>
      <c r="B22" s="294"/>
      <c r="C22" s="293" t="str">
        <f>'IXL ELA'!E28</f>
        <v>-</v>
      </c>
      <c r="D22" s="294"/>
      <c r="E22" s="293" t="str">
        <f>'IXL ELA'!F28</f>
        <v>-</v>
      </c>
      <c r="F22" s="294"/>
      <c r="G22" s="360"/>
      <c r="H22" s="361"/>
      <c r="J22" s="293" t="str">
        <f>'IXL Math'!D28</f>
        <v>-</v>
      </c>
      <c r="K22" s="294"/>
      <c r="L22" s="293" t="str">
        <f>'IXL Math'!E28</f>
        <v>-</v>
      </c>
      <c r="M22" s="294"/>
      <c r="N22" s="293" t="str">
        <f>'IXL Math'!F28</f>
        <v>-</v>
      </c>
      <c r="O22" s="294"/>
      <c r="P22" s="293"/>
      <c r="Q22" s="294"/>
      <c r="S22" s="71" t="str">
        <f>Sub!D26</f>
        <v>-</v>
      </c>
      <c r="T22" s="71" t="str">
        <f>Sub!E26</f>
        <v>-</v>
      </c>
      <c r="U22" s="71" t="str">
        <f>Sub!F26</f>
        <v>-</v>
      </c>
      <c r="V22" s="71" t="str">
        <f>Sub!G26</f>
        <v>-</v>
      </c>
      <c r="W22" s="71" t="str">
        <f>Sub!H26</f>
        <v>-</v>
      </c>
      <c r="X22" s="71" t="str">
        <f>Sub!I26</f>
        <v>-</v>
      </c>
      <c r="Y22" s="71" t="str">
        <f>Sub!J26</f>
        <v>-</v>
      </c>
      <c r="Z22" s="71" t="str">
        <f>Sub!K26</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Mult!D26</f>
        <v>-</v>
      </c>
      <c r="B35" s="71" t="str">
        <f>Mult!E26</f>
        <v>-</v>
      </c>
      <c r="C35" s="71" t="str">
        <f>Mult!F26</f>
        <v>-</v>
      </c>
      <c r="D35" s="71" t="str">
        <f>Mult!G26</f>
        <v>-</v>
      </c>
      <c r="E35" s="71" t="str">
        <f>Mult!H26</f>
        <v>-</v>
      </c>
      <c r="F35" s="71" t="str">
        <f>Mult!I26</f>
        <v>-</v>
      </c>
      <c r="G35" s="71" t="str">
        <f>Mult!J26</f>
        <v>-</v>
      </c>
      <c r="H35" s="71" t="str">
        <f>Mult!K26</f>
        <v>-</v>
      </c>
      <c r="J35" s="18" t="str">
        <f>HW!D26</f>
        <v>-</v>
      </c>
      <c r="K35" s="18" t="str">
        <f>HW!E26</f>
        <v>-</v>
      </c>
      <c r="L35" s="18" t="str">
        <f>HW!F26</f>
        <v>-</v>
      </c>
      <c r="M35" s="18" t="str">
        <f>HW!G26</f>
        <v>-</v>
      </c>
      <c r="N35" s="18" t="str">
        <f>HW!H26</f>
        <v>-</v>
      </c>
      <c r="O35" s="18" t="str">
        <f>HW!I26</f>
        <v>-</v>
      </c>
      <c r="P35" s="18" t="str">
        <f>HW!J26</f>
        <v>-</v>
      </c>
      <c r="Q35" s="12"/>
      <c r="S35" s="293" t="str">
        <f>WPM!D28</f>
        <v>-</v>
      </c>
      <c r="T35" s="294"/>
      <c r="U35" s="293" t="str">
        <f>WPM!E28</f>
        <v>-</v>
      </c>
      <c r="V35" s="294"/>
      <c r="W35" s="293" t="str">
        <f>WPM!F28</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O3ff4mokukRze8ZDkYJL2SlTT5oB0LINnyxq+/+Izi9j91wKTZ1reHw2qEES8y4Vk6PMK7rLkvQRL53UszJItQ==" saltValue="MHU8hF9XHYJT6XAyVF3Vmg=="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1"/>
    <pageSetUpPr fitToPage="1"/>
  </sheetPr>
  <dimension ref="A1:Z44"/>
  <sheetViews>
    <sheetView view="pageLayout" topLeftCell="A2" zoomScale="90" zoomScalePageLayoutView="90" workbookViewId="0">
      <selection activeCell="E22" sqref="E22:F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'70'!B27</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'70'!N27</f>
        <v>-</v>
      </c>
      <c r="J6" s="48" t="str">
        <f>Spell!N27</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'70'!D27</f>
        <v>-</v>
      </c>
      <c r="B9" s="51" t="str">
        <f>'70'!E27</f>
        <v>-</v>
      </c>
      <c r="C9" s="51" t="str">
        <f>'70'!F27</f>
        <v>-</v>
      </c>
      <c r="D9" s="51" t="str">
        <f>'70'!G27</f>
        <v>-</v>
      </c>
      <c r="E9" s="51" t="str">
        <f>'70'!H27</f>
        <v>-</v>
      </c>
      <c r="F9" s="51" t="str">
        <f>'70'!I27</f>
        <v>-</v>
      </c>
      <c r="G9" s="51" t="str">
        <f>'70'!J27</f>
        <v>-</v>
      </c>
      <c r="H9" s="51" t="str">
        <f>'70'!K27</f>
        <v>-</v>
      </c>
      <c r="J9" s="12" t="str">
        <f>Spell!D27</f>
        <v>-</v>
      </c>
      <c r="K9" s="12" t="str">
        <f>Spell!E27</f>
        <v>-</v>
      </c>
      <c r="L9" s="12" t="str">
        <f>Spell!F27</f>
        <v>-</v>
      </c>
      <c r="M9" s="12" t="str">
        <f>Spell!G27</f>
        <v>-</v>
      </c>
      <c r="N9" s="12" t="str">
        <f>Spell!H27</f>
        <v>-</v>
      </c>
      <c r="O9" s="12" t="str">
        <f>Spell!I27</f>
        <v>-</v>
      </c>
      <c r="P9" s="12" t="str">
        <f>Spell!J27</f>
        <v>-</v>
      </c>
      <c r="Q9" s="12" t="str">
        <f>Spell!K27</f>
        <v>-</v>
      </c>
      <c r="S9" s="293" t="str">
        <f>'IXL ELA'!L29</f>
        <v>-</v>
      </c>
      <c r="T9" s="294"/>
      <c r="U9" s="293" t="str">
        <f>'IXL ELA'!M29</f>
        <v>-</v>
      </c>
      <c r="V9" s="294"/>
      <c r="W9" s="293" t="str">
        <f>'IXL ELA'!N29</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Sub!N27</f>
        <v>-</v>
      </c>
      <c r="J19" s="48" t="str">
        <f>Mult!N27</f>
        <v>-</v>
      </c>
      <c r="L19" s="31"/>
      <c r="S19" s="48" t="str">
        <f>HW!L27</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ELA'!D29</f>
        <v>-</v>
      </c>
      <c r="B22" s="294"/>
      <c r="C22" s="293" t="str">
        <f>'IXL ELA'!E29</f>
        <v>-</v>
      </c>
      <c r="D22" s="294"/>
      <c r="E22" s="293" t="str">
        <f>'IXL ELA'!F29</f>
        <v>-</v>
      </c>
      <c r="F22" s="294"/>
      <c r="G22" s="360"/>
      <c r="H22" s="361"/>
      <c r="J22" s="293" t="str">
        <f>'IXL Math'!D29</f>
        <v>-</v>
      </c>
      <c r="K22" s="294"/>
      <c r="L22" s="293" t="str">
        <f>'IXL Math'!E29</f>
        <v>-</v>
      </c>
      <c r="M22" s="294"/>
      <c r="N22" s="293" t="str">
        <f>'IXL Math'!F29</f>
        <v>-</v>
      </c>
      <c r="O22" s="294"/>
      <c r="P22" s="293"/>
      <c r="Q22" s="294"/>
      <c r="S22" s="71" t="str">
        <f>Sub!D27</f>
        <v>-</v>
      </c>
      <c r="T22" s="71" t="str">
        <f>Sub!E27</f>
        <v>-</v>
      </c>
      <c r="U22" s="71" t="str">
        <f>Sub!F27</f>
        <v>-</v>
      </c>
      <c r="V22" s="71" t="str">
        <f>Sub!G27</f>
        <v>-</v>
      </c>
      <c r="W22" s="71" t="str">
        <f>Sub!H27</f>
        <v>-</v>
      </c>
      <c r="X22" s="71" t="str">
        <f>Sub!I27</f>
        <v>-</v>
      </c>
      <c r="Y22" s="71" t="str">
        <f>Sub!J27</f>
        <v>-</v>
      </c>
      <c r="Z22" s="71" t="str">
        <f>Sub!K27</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Mult!D27</f>
        <v>-</v>
      </c>
      <c r="B35" s="71" t="str">
        <f>Mult!E27</f>
        <v>-</v>
      </c>
      <c r="C35" s="71" t="str">
        <f>Mult!F27</f>
        <v>-</v>
      </c>
      <c r="D35" s="71" t="str">
        <f>Mult!G27</f>
        <v>-</v>
      </c>
      <c r="E35" s="71" t="str">
        <f>Mult!H27</f>
        <v>-</v>
      </c>
      <c r="F35" s="71" t="str">
        <f>Mult!I27</f>
        <v>-</v>
      </c>
      <c r="G35" s="71" t="str">
        <f>Mult!J27</f>
        <v>-</v>
      </c>
      <c r="H35" s="71" t="str">
        <f>Mult!K27</f>
        <v>-</v>
      </c>
      <c r="J35" s="18" t="str">
        <f>HW!D27</f>
        <v>-</v>
      </c>
      <c r="K35" s="18" t="str">
        <f>HW!E27</f>
        <v>-</v>
      </c>
      <c r="L35" s="18" t="str">
        <f>HW!F27</f>
        <v>-</v>
      </c>
      <c r="M35" s="18" t="str">
        <f>HW!G27</f>
        <v>-</v>
      </c>
      <c r="N35" s="18" t="str">
        <f>HW!H27</f>
        <v>-</v>
      </c>
      <c r="O35" s="18" t="str">
        <f>HW!I27</f>
        <v>-</v>
      </c>
      <c r="P35" s="18" t="str">
        <f>HW!J27</f>
        <v>-</v>
      </c>
      <c r="Q35" s="12"/>
      <c r="S35" s="293" t="str">
        <f>WPM!D29</f>
        <v>-</v>
      </c>
      <c r="T35" s="294"/>
      <c r="U35" s="293" t="str">
        <f>WPM!E29</f>
        <v>-</v>
      </c>
      <c r="V35" s="294"/>
      <c r="W35" s="293" t="str">
        <f>WPM!F29</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KTYI/bWcvX4yoHmKVaqvk9ntV68Kh+OGfMTLIrUlPGJwfde1ick3+6R29XJN5/3KKT0dLWylUpW6bz55UitEg==" saltValue="titV4e97yXVXExufn4YqAQ=="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'70'!B28</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'70'!N28</f>
        <v>-</v>
      </c>
      <c r="J6" s="48" t="str">
        <f>Spell!N28</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'70'!D28</f>
        <v>-</v>
      </c>
      <c r="B9" s="51" t="str">
        <f>'70'!E28</f>
        <v>-</v>
      </c>
      <c r="C9" s="51" t="str">
        <f>'70'!F28</f>
        <v>-</v>
      </c>
      <c r="D9" s="51" t="str">
        <f>'70'!G28</f>
        <v>-</v>
      </c>
      <c r="E9" s="51" t="str">
        <f>'70'!H28</f>
        <v>-</v>
      </c>
      <c r="F9" s="51" t="str">
        <f>'70'!I28</f>
        <v>-</v>
      </c>
      <c r="G9" s="51" t="str">
        <f>'70'!J28</f>
        <v>-</v>
      </c>
      <c r="H9" s="51" t="str">
        <f>'70'!K28</f>
        <v>-</v>
      </c>
      <c r="J9" s="12" t="str">
        <f>Spell!D28</f>
        <v>-</v>
      </c>
      <c r="K9" s="12" t="str">
        <f>Spell!E28</f>
        <v>-</v>
      </c>
      <c r="L9" s="12" t="str">
        <f>Spell!F28</f>
        <v>-</v>
      </c>
      <c r="M9" s="12" t="str">
        <f>Spell!G28</f>
        <v>-</v>
      </c>
      <c r="N9" s="12" t="str">
        <f>Spell!H28</f>
        <v>-</v>
      </c>
      <c r="O9" s="12" t="str">
        <f>Spell!I28</f>
        <v>-</v>
      </c>
      <c r="P9" s="12" t="str">
        <f>Spell!J28</f>
        <v>-</v>
      </c>
      <c r="Q9" s="12" t="str">
        <f>Spell!K28</f>
        <v>-</v>
      </c>
      <c r="S9" s="293" t="str">
        <f>'IXL ELA'!L30</f>
        <v>-</v>
      </c>
      <c r="T9" s="294"/>
      <c r="U9" s="293" t="str">
        <f>'IXL ELA'!M30</f>
        <v>-</v>
      </c>
      <c r="V9" s="294"/>
      <c r="W9" s="293" t="str">
        <f>'IXL ELA'!N30</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Sub!N28</f>
        <v>-</v>
      </c>
      <c r="J19" s="48" t="str">
        <f>Mult!N28</f>
        <v>-</v>
      </c>
      <c r="L19" s="31"/>
      <c r="S19" s="48" t="str">
        <f>HW!L28</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ELA'!D30</f>
        <v>-</v>
      </c>
      <c r="B22" s="294"/>
      <c r="C22" s="293" t="str">
        <f>'IXL ELA'!E30</f>
        <v>-</v>
      </c>
      <c r="D22" s="294"/>
      <c r="E22" s="293" t="str">
        <f>'IXL ELA'!F30</f>
        <v>-</v>
      </c>
      <c r="F22" s="294"/>
      <c r="G22" s="360"/>
      <c r="H22" s="361"/>
      <c r="J22" s="293" t="str">
        <f>'IXL Math'!D30</f>
        <v>-</v>
      </c>
      <c r="K22" s="294"/>
      <c r="L22" s="293" t="str">
        <f>'IXL Math'!E30</f>
        <v>-</v>
      </c>
      <c r="M22" s="294"/>
      <c r="N22" s="293" t="str">
        <f>'IXL Math'!F30</f>
        <v>-</v>
      </c>
      <c r="O22" s="294"/>
      <c r="P22" s="293"/>
      <c r="Q22" s="294"/>
      <c r="S22" s="71" t="str">
        <f>Sub!D28</f>
        <v>-</v>
      </c>
      <c r="T22" s="71" t="str">
        <f>Sub!E28</f>
        <v>-</v>
      </c>
      <c r="U22" s="71" t="str">
        <f>Sub!F28</f>
        <v>-</v>
      </c>
      <c r="V22" s="71" t="str">
        <f>Sub!G28</f>
        <v>-</v>
      </c>
      <c r="W22" s="71" t="str">
        <f>Sub!H28</f>
        <v>-</v>
      </c>
      <c r="X22" s="71" t="str">
        <f>Sub!I28</f>
        <v>-</v>
      </c>
      <c r="Y22" s="71" t="str">
        <f>Sub!J28</f>
        <v>-</v>
      </c>
      <c r="Z22" s="71" t="str">
        <f>Sub!K28</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Mult!D28</f>
        <v>-</v>
      </c>
      <c r="B35" s="71" t="str">
        <f>Mult!E28</f>
        <v>-</v>
      </c>
      <c r="C35" s="71" t="str">
        <f>Mult!F28</f>
        <v>-</v>
      </c>
      <c r="D35" s="71" t="str">
        <f>Mult!G28</f>
        <v>-</v>
      </c>
      <c r="E35" s="71" t="str">
        <f>Mult!H28</f>
        <v>-</v>
      </c>
      <c r="F35" s="71" t="str">
        <f>Mult!I28</f>
        <v>-</v>
      </c>
      <c r="G35" s="71" t="str">
        <f>Mult!J28</f>
        <v>-</v>
      </c>
      <c r="H35" s="71" t="str">
        <f>Mult!K28</f>
        <v>-</v>
      </c>
      <c r="J35" s="18" t="str">
        <f>HW!D28</f>
        <v>-</v>
      </c>
      <c r="K35" s="18" t="str">
        <f>HW!E28</f>
        <v>-</v>
      </c>
      <c r="L35" s="18" t="str">
        <f>HW!F28</f>
        <v>-</v>
      </c>
      <c r="M35" s="18" t="str">
        <f>HW!G28</f>
        <v>-</v>
      </c>
      <c r="N35" s="18" t="str">
        <f>HW!H28</f>
        <v>-</v>
      </c>
      <c r="O35" s="18" t="str">
        <f>HW!I28</f>
        <v>-</v>
      </c>
      <c r="P35" s="18" t="str">
        <f>HW!J28</f>
        <v>-</v>
      </c>
      <c r="Q35" s="12"/>
      <c r="S35" s="293" t="str">
        <f>WPM!D30</f>
        <v>-</v>
      </c>
      <c r="T35" s="294"/>
      <c r="U35" s="293" t="str">
        <f>WPM!E30</f>
        <v>-</v>
      </c>
      <c r="V35" s="294"/>
      <c r="W35" s="293" t="str">
        <f>WPM!F30</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WWHxhx6MfGB6WjeHOuzE0Go6HUoG3sb8FmdNqOMN9F53OF2lvwNHF0wM9d4or/LYr2d1V1C6F9XXrHJhvBPAzQ==" saltValue="kGqbkN3ReRsofnbOWUj9lw=="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'70'!B29</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'70'!N29</f>
        <v>-</v>
      </c>
      <c r="J6" s="48" t="str">
        <f>Spell!N29</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'70'!D29</f>
        <v>-</v>
      </c>
      <c r="B9" s="51" t="str">
        <f>'70'!E29</f>
        <v>-</v>
      </c>
      <c r="C9" s="51" t="str">
        <f>'70'!F29</f>
        <v>-</v>
      </c>
      <c r="D9" s="51" t="str">
        <f>'70'!G29</f>
        <v>-</v>
      </c>
      <c r="E9" s="51" t="str">
        <f>'70'!H29</f>
        <v>-</v>
      </c>
      <c r="F9" s="51" t="str">
        <f>'70'!I29</f>
        <v>-</v>
      </c>
      <c r="G9" s="51" t="str">
        <f>'70'!J29</f>
        <v>-</v>
      </c>
      <c r="H9" s="51" t="str">
        <f>'70'!K29</f>
        <v>-</v>
      </c>
      <c r="J9" s="12" t="str">
        <f>Spell!D29</f>
        <v>-</v>
      </c>
      <c r="K9" s="12" t="str">
        <f>Spell!E29</f>
        <v>-</v>
      </c>
      <c r="L9" s="12" t="str">
        <f>Spell!F29</f>
        <v>-</v>
      </c>
      <c r="M9" s="12" t="str">
        <f>Spell!G29</f>
        <v>-</v>
      </c>
      <c r="N9" s="12" t="str">
        <f>Spell!H29</f>
        <v>-</v>
      </c>
      <c r="O9" s="12" t="str">
        <f>Spell!I29</f>
        <v>-</v>
      </c>
      <c r="P9" s="12" t="str">
        <f>Spell!J29</f>
        <v>-</v>
      </c>
      <c r="Q9" s="12" t="str">
        <f>Spell!K29</f>
        <v>-</v>
      </c>
      <c r="S9" s="293" t="str">
        <f>'IXL ELA'!L31</f>
        <v>-</v>
      </c>
      <c r="T9" s="294"/>
      <c r="U9" s="293" t="str">
        <f>'IXL ELA'!M31</f>
        <v>-</v>
      </c>
      <c r="V9" s="294"/>
      <c r="W9" s="293" t="str">
        <f>'IXL ELA'!N31</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Sub!N29</f>
        <v>-</v>
      </c>
      <c r="J19" s="48" t="str">
        <f>Mult!N29</f>
        <v>-</v>
      </c>
      <c r="L19" s="31"/>
      <c r="S19" s="48" t="str">
        <f>HW!L29</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ELA'!D31</f>
        <v>-</v>
      </c>
      <c r="B22" s="294"/>
      <c r="C22" s="293" t="str">
        <f>'IXL ELA'!E31</f>
        <v>-</v>
      </c>
      <c r="D22" s="294"/>
      <c r="E22" s="293" t="str">
        <f>'IXL ELA'!F31</f>
        <v>-</v>
      </c>
      <c r="F22" s="294"/>
      <c r="G22" s="360"/>
      <c r="H22" s="361"/>
      <c r="J22" s="293" t="str">
        <f>'IXL Math'!D31</f>
        <v>-</v>
      </c>
      <c r="K22" s="294"/>
      <c r="L22" s="293" t="str">
        <f>'IXL Math'!E31</f>
        <v>-</v>
      </c>
      <c r="M22" s="294"/>
      <c r="N22" s="293" t="str">
        <f>'IXL Math'!F31</f>
        <v>-</v>
      </c>
      <c r="O22" s="294"/>
      <c r="P22" s="293"/>
      <c r="Q22" s="294"/>
      <c r="S22" s="71" t="str">
        <f>Sub!D29</f>
        <v>-</v>
      </c>
      <c r="T22" s="71" t="str">
        <f>Sub!E29</f>
        <v>-</v>
      </c>
      <c r="U22" s="71" t="str">
        <f>Sub!F29</f>
        <v>-</v>
      </c>
      <c r="V22" s="71" t="str">
        <f>Sub!G29</f>
        <v>-</v>
      </c>
      <c r="W22" s="71" t="str">
        <f>Sub!H29</f>
        <v>-</v>
      </c>
      <c r="X22" s="71" t="str">
        <f>Sub!I29</f>
        <v>-</v>
      </c>
      <c r="Y22" s="71" t="str">
        <f>Sub!J29</f>
        <v>-</v>
      </c>
      <c r="Z22" s="71" t="str">
        <f>Sub!K29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Mult!D29</f>
        <v>-</v>
      </c>
      <c r="B35" s="71" t="str">
        <f>Mult!E29</f>
        <v>-</v>
      </c>
      <c r="C35" s="71" t="str">
        <f>Mult!F29</f>
        <v>-</v>
      </c>
      <c r="D35" s="71" t="str">
        <f>Mult!G29</f>
        <v>-</v>
      </c>
      <c r="E35" s="71" t="str">
        <f>Mult!H29</f>
        <v>-</v>
      </c>
      <c r="F35" s="71" t="str">
        <f>Mult!I29</f>
        <v>-</v>
      </c>
      <c r="G35" s="71" t="str">
        <f>Mult!J29</f>
        <v>-</v>
      </c>
      <c r="H35" s="71" t="str">
        <f>Mult!K29</f>
        <v>-</v>
      </c>
      <c r="J35" s="18" t="str">
        <f>HW!D29</f>
        <v>-</v>
      </c>
      <c r="K35" s="18" t="str">
        <f>HW!E29</f>
        <v>-</v>
      </c>
      <c r="L35" s="18" t="str">
        <f>HW!F29</f>
        <v>-</v>
      </c>
      <c r="M35" s="18" t="str">
        <f>HW!G29</f>
        <v>-</v>
      </c>
      <c r="N35" s="18" t="str">
        <f>HW!H29</f>
        <v>-</v>
      </c>
      <c r="O35" s="18" t="str">
        <f>HW!I29</f>
        <v>-</v>
      </c>
      <c r="P35" s="18" t="str">
        <f>HW!J29</f>
        <v>-</v>
      </c>
      <c r="Q35" s="12"/>
      <c r="S35" s="293" t="str">
        <f>WPM!D31</f>
        <v>-</v>
      </c>
      <c r="T35" s="294"/>
      <c r="U35" s="293" t="str">
        <f>WPM!E31</f>
        <v>-</v>
      </c>
      <c r="V35" s="294"/>
      <c r="W35" s="293" t="str">
        <f>WPM!F31</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773MKmGJlWmSZCGr7zmnssG5ftXzNSRUZ+UmZM12m1ClHsnGccsAvxMNsfYKxYcqQtqE5cr0evxHk3gxKQCteA==" saltValue="nlYkNZFh09NEVdiSOQ/ELg==" spinCount="100000" sheet="1" objects="1" scenarios="1"/>
  <mergeCells count="56">
    <mergeCell ref="S34:T34"/>
    <mergeCell ref="U34:V34"/>
    <mergeCell ref="W34:X34"/>
    <mergeCell ref="Y34:Z34"/>
    <mergeCell ref="S35:T35"/>
    <mergeCell ref="U35:V35"/>
    <mergeCell ref="W35:X35"/>
    <mergeCell ref="Y35:Z35"/>
    <mergeCell ref="D1:Z1"/>
    <mergeCell ref="D2:Z2"/>
    <mergeCell ref="C22:D22"/>
    <mergeCell ref="E22:F22"/>
    <mergeCell ref="X5:Z5"/>
    <mergeCell ref="U5:W5"/>
    <mergeCell ref="U8:V8"/>
    <mergeCell ref="W8:X8"/>
    <mergeCell ref="Y8:Z8"/>
    <mergeCell ref="U9:V9"/>
    <mergeCell ref="W9:X9"/>
    <mergeCell ref="Y9:Z9"/>
    <mergeCell ref="I5:K5"/>
    <mergeCell ref="A4:C4"/>
    <mergeCell ref="D4:F4"/>
    <mergeCell ref="G4:H4"/>
    <mergeCell ref="M4:Z4"/>
    <mergeCell ref="I4:K4"/>
    <mergeCell ref="J21:K21"/>
    <mergeCell ref="L21:M21"/>
    <mergeCell ref="N21:O21"/>
    <mergeCell ref="P21:Q21"/>
    <mergeCell ref="A7:G7"/>
    <mergeCell ref="J7:P7"/>
    <mergeCell ref="S7:Y7"/>
    <mergeCell ref="S8:T8"/>
    <mergeCell ref="S9:T9"/>
    <mergeCell ref="A5:C5"/>
    <mergeCell ref="D5:F5"/>
    <mergeCell ref="G5:H5"/>
    <mergeCell ref="M5:P5"/>
    <mergeCell ref="Q5:T5"/>
    <mergeCell ref="J33:P33"/>
    <mergeCell ref="A33:G33"/>
    <mergeCell ref="S20:Y20"/>
    <mergeCell ref="J20:P20"/>
    <mergeCell ref="A20:G20"/>
    <mergeCell ref="G22:H22"/>
    <mergeCell ref="A21:B21"/>
    <mergeCell ref="C21:D21"/>
    <mergeCell ref="E21:F21"/>
    <mergeCell ref="G21:H21"/>
    <mergeCell ref="A22:B22"/>
    <mergeCell ref="J22:K22"/>
    <mergeCell ref="L22:M22"/>
    <mergeCell ref="N22:O22"/>
    <mergeCell ref="P22:Q22"/>
    <mergeCell ref="S33:Y33"/>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'70'!B30</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'70'!N30</f>
        <v>-</v>
      </c>
      <c r="J6" s="48" t="str">
        <f>Spell!N30</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'70'!D30</f>
        <v>-</v>
      </c>
      <c r="B9" s="51" t="str">
        <f>'70'!E30</f>
        <v>-</v>
      </c>
      <c r="C9" s="51" t="str">
        <f>'70'!F30</f>
        <v>-</v>
      </c>
      <c r="D9" s="51" t="str">
        <f>'70'!G30</f>
        <v>-</v>
      </c>
      <c r="E9" s="51" t="str">
        <f>'70'!H30</f>
        <v>-</v>
      </c>
      <c r="F9" s="51" t="str">
        <f>'70'!I30</f>
        <v>-</v>
      </c>
      <c r="G9" s="51" t="str">
        <f>'70'!J30</f>
        <v>-</v>
      </c>
      <c r="H9" s="51" t="str">
        <f>'70'!K30</f>
        <v>-</v>
      </c>
      <c r="J9" s="12" t="str">
        <f>Spell!D30</f>
        <v>-</v>
      </c>
      <c r="K9" s="12" t="str">
        <f>Spell!E30</f>
        <v>-</v>
      </c>
      <c r="L9" s="12" t="str">
        <f>Spell!F30</f>
        <v>-</v>
      </c>
      <c r="M9" s="12" t="str">
        <f>Spell!G30</f>
        <v>-</v>
      </c>
      <c r="N9" s="12" t="str">
        <f>Spell!H30</f>
        <v>-</v>
      </c>
      <c r="O9" s="12" t="str">
        <f>Spell!I30</f>
        <v>-</v>
      </c>
      <c r="P9" s="12" t="str">
        <f>Spell!J30</f>
        <v>-</v>
      </c>
      <c r="Q9" s="12" t="str">
        <f>Spell!K30</f>
        <v>-</v>
      </c>
      <c r="S9" s="293" t="str">
        <f>'IXL ELA'!L32</f>
        <v>-</v>
      </c>
      <c r="T9" s="294"/>
      <c r="U9" s="293" t="str">
        <f>'IXL ELA'!M32</f>
        <v>-</v>
      </c>
      <c r="V9" s="294"/>
      <c r="W9" s="293" t="str">
        <f>'IXL ELA'!N32</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Sub!N30</f>
        <v>-</v>
      </c>
      <c r="J19" s="48" t="str">
        <f>Mult!N30</f>
        <v>-</v>
      </c>
      <c r="L19" s="31"/>
      <c r="S19" s="48" t="str">
        <f>HW!L30</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ELA'!D32</f>
        <v>-</v>
      </c>
      <c r="B22" s="294"/>
      <c r="C22" s="293" t="str">
        <f>'IXL ELA'!E32</f>
        <v>-</v>
      </c>
      <c r="D22" s="294"/>
      <c r="E22" s="293" t="str">
        <f>'IXL ELA'!F32</f>
        <v>-</v>
      </c>
      <c r="F22" s="294"/>
      <c r="G22" s="360"/>
      <c r="H22" s="361"/>
      <c r="J22" s="293" t="str">
        <f>'IXL Math'!D32</f>
        <v>-</v>
      </c>
      <c r="K22" s="294"/>
      <c r="L22" s="293" t="str">
        <f>'IXL Math'!E32</f>
        <v>-</v>
      </c>
      <c r="M22" s="294"/>
      <c r="N22" s="293" t="str">
        <f>'IXL Math'!F32</f>
        <v>-</v>
      </c>
      <c r="O22" s="294"/>
      <c r="P22" s="293"/>
      <c r="Q22" s="294"/>
      <c r="S22" s="71" t="str">
        <f>Sub!D30</f>
        <v>-</v>
      </c>
      <c r="T22" s="71" t="str">
        <f>Sub!E30</f>
        <v>-</v>
      </c>
      <c r="U22" s="71" t="str">
        <f>Sub!F30</f>
        <v>-</v>
      </c>
      <c r="V22" s="71" t="str">
        <f>Sub!G30</f>
        <v>-</v>
      </c>
      <c r="W22" s="71" t="str">
        <f>Sub!H30</f>
        <v>-</v>
      </c>
      <c r="X22" s="71" t="str">
        <f>Sub!I30</f>
        <v>-</v>
      </c>
      <c r="Y22" s="71" t="str">
        <f>Sub!J30</f>
        <v>-</v>
      </c>
      <c r="Z22" s="71" t="str">
        <f>Sub!K30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Mult!D30</f>
        <v>-</v>
      </c>
      <c r="B35" s="71" t="str">
        <f>Mult!E30</f>
        <v>-</v>
      </c>
      <c r="C35" s="71" t="str">
        <f>Mult!F30</f>
        <v>-</v>
      </c>
      <c r="D35" s="71" t="str">
        <f>Mult!G30</f>
        <v>-</v>
      </c>
      <c r="E35" s="71" t="str">
        <f>Mult!H30</f>
        <v>-</v>
      </c>
      <c r="F35" s="71" t="str">
        <f>Mult!I30</f>
        <v>-</v>
      </c>
      <c r="G35" s="71" t="str">
        <f>Mult!J30</f>
        <v>-</v>
      </c>
      <c r="H35" s="71" t="str">
        <f>Mult!K30</f>
        <v>-</v>
      </c>
      <c r="J35" s="18" t="str">
        <f>HW!D30</f>
        <v>-</v>
      </c>
      <c r="K35" s="18" t="str">
        <f>HW!E30</f>
        <v>-</v>
      </c>
      <c r="L35" s="18" t="str">
        <f>HW!F30</f>
        <v>-</v>
      </c>
      <c r="M35" s="18" t="str">
        <f>HW!G30</f>
        <v>-</v>
      </c>
      <c r="N35" s="18" t="str">
        <f>HW!H30</f>
        <v>-</v>
      </c>
      <c r="O35" s="18" t="str">
        <f>HW!I30</f>
        <v>-</v>
      </c>
      <c r="P35" s="18" t="str">
        <f>HW!J30</f>
        <v>-</v>
      </c>
      <c r="Q35" s="12"/>
      <c r="S35" s="293" t="str">
        <f>WPM!D32</f>
        <v>-</v>
      </c>
      <c r="T35" s="294"/>
      <c r="U35" s="293" t="str">
        <f>WPM!E32</f>
        <v>-</v>
      </c>
      <c r="V35" s="294"/>
      <c r="W35" s="293" t="str">
        <f>WPM!F32</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4f8MSCumTHYGpiX8+crqgs8/wrVCgeFKtKEqhs5cexWXKI+gJJh0WYuYSveNbCqH/I9ZO3ypNAk+2Bw5rxpvrA==" saltValue="4ARKkW2xtrYmACIf/gK4l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'70'!B31</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'70'!N31</f>
        <v>-</v>
      </c>
      <c r="J6" s="48" t="str">
        <f>Spell!N31</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'70'!D31</f>
        <v>-</v>
      </c>
      <c r="B9" s="51" t="str">
        <f>'70'!E31</f>
        <v>-</v>
      </c>
      <c r="C9" s="51" t="str">
        <f>'70'!F31</f>
        <v>-</v>
      </c>
      <c r="D9" s="51" t="str">
        <f>'70'!G31</f>
        <v>-</v>
      </c>
      <c r="E9" s="51" t="str">
        <f>'70'!H31</f>
        <v>-</v>
      </c>
      <c r="F9" s="51" t="str">
        <f>'70'!I31</f>
        <v>-</v>
      </c>
      <c r="G9" s="51" t="str">
        <f>'70'!J31</f>
        <v>-</v>
      </c>
      <c r="H9" s="51" t="str">
        <f>'70'!K31</f>
        <v>-</v>
      </c>
      <c r="J9" s="12" t="str">
        <f>Spell!D31</f>
        <v>-</v>
      </c>
      <c r="K9" s="12" t="str">
        <f>Spell!E31</f>
        <v>-</v>
      </c>
      <c r="L9" s="12" t="str">
        <f>Spell!F31</f>
        <v>-</v>
      </c>
      <c r="M9" s="12" t="str">
        <f>Spell!G31</f>
        <v>-</v>
      </c>
      <c r="N9" s="12" t="str">
        <f>Spell!H31</f>
        <v>-</v>
      </c>
      <c r="O9" s="12" t="str">
        <f>Spell!I31</f>
        <v>-</v>
      </c>
      <c r="P9" s="12" t="str">
        <f>Spell!J31</f>
        <v>-</v>
      </c>
      <c r="Q9" s="12" t="str">
        <f>Spell!K31</f>
        <v>-</v>
      </c>
      <c r="S9" s="293" t="str">
        <f>'IXL ELA'!L33</f>
        <v>-</v>
      </c>
      <c r="T9" s="294"/>
      <c r="U9" s="293" t="str">
        <f>'IXL ELA'!M33</f>
        <v>-</v>
      </c>
      <c r="V9" s="294"/>
      <c r="W9" s="293" t="str">
        <f>'IXL ELA'!N33</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Sub!N31</f>
        <v>-</v>
      </c>
      <c r="J19" s="48" t="str">
        <f>Mult!N31</f>
        <v>-</v>
      </c>
      <c r="L19" s="31"/>
      <c r="S19" s="48" t="str">
        <f>HW!L31</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ELA'!D33</f>
        <v>-</v>
      </c>
      <c r="B22" s="294"/>
      <c r="C22" s="293" t="str">
        <f>'IXL ELA'!E33</f>
        <v>-</v>
      </c>
      <c r="D22" s="294"/>
      <c r="E22" s="293" t="str">
        <f>'IXL ELA'!F33</f>
        <v>-</v>
      </c>
      <c r="F22" s="294"/>
      <c r="G22" s="360"/>
      <c r="H22" s="361"/>
      <c r="J22" s="293" t="str">
        <f>'IXL Math'!D33</f>
        <v>-</v>
      </c>
      <c r="K22" s="294"/>
      <c r="L22" s="293" t="str">
        <f>'IXL Math'!E33</f>
        <v>-</v>
      </c>
      <c r="M22" s="294"/>
      <c r="N22" s="293" t="str">
        <f>'IXL Math'!F33</f>
        <v>-</v>
      </c>
      <c r="O22" s="294"/>
      <c r="P22" s="293"/>
      <c r="Q22" s="294"/>
      <c r="S22" s="71" t="str">
        <f>Sub!D31</f>
        <v>-</v>
      </c>
      <c r="T22" s="71" t="str">
        <f>Sub!E31</f>
        <v>-</v>
      </c>
      <c r="U22" s="71" t="str">
        <f>Sub!F31</f>
        <v>-</v>
      </c>
      <c r="V22" s="71" t="str">
        <f>Sub!G31</f>
        <v>-</v>
      </c>
      <c r="W22" s="71" t="str">
        <f>Sub!H31</f>
        <v>-</v>
      </c>
      <c r="X22" s="71" t="str">
        <f>Sub!I31</f>
        <v>-</v>
      </c>
      <c r="Y22" s="71" t="str">
        <f>Sub!J31</f>
        <v>-</v>
      </c>
      <c r="Z22" s="71" t="str">
        <f>Sub!K31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Mult!D31</f>
        <v>-</v>
      </c>
      <c r="B35" s="71" t="str">
        <f>Mult!E31</f>
        <v>-</v>
      </c>
      <c r="C35" s="71" t="str">
        <f>Mult!F31</f>
        <v>-</v>
      </c>
      <c r="D35" s="71" t="str">
        <f>Mult!G31</f>
        <v>-</v>
      </c>
      <c r="E35" s="71" t="str">
        <f>Mult!H31</f>
        <v>-</v>
      </c>
      <c r="F35" s="71" t="str">
        <f>Mult!I31</f>
        <v>-</v>
      </c>
      <c r="G35" s="71" t="str">
        <f>Mult!J31</f>
        <v>-</v>
      </c>
      <c r="H35" s="71" t="str">
        <f>Mult!K31</f>
        <v>-</v>
      </c>
      <c r="J35" s="18" t="str">
        <f>HW!D31</f>
        <v>-</v>
      </c>
      <c r="K35" s="18" t="str">
        <f>HW!E31</f>
        <v>-</v>
      </c>
      <c r="L35" s="18" t="str">
        <f>HW!F31</f>
        <v>-</v>
      </c>
      <c r="M35" s="18" t="str">
        <f>HW!G31</f>
        <v>-</v>
      </c>
      <c r="N35" s="18" t="str">
        <f>HW!H31</f>
        <v>-</v>
      </c>
      <c r="O35" s="18" t="str">
        <f>HW!I31</f>
        <v>-</v>
      </c>
      <c r="P35" s="18" t="str">
        <f>HW!J31</f>
        <v>-</v>
      </c>
      <c r="Q35" s="12"/>
      <c r="S35" s="293" t="str">
        <f>WPM!D33</f>
        <v>-</v>
      </c>
      <c r="T35" s="294"/>
      <c r="U35" s="293" t="str">
        <f>WPM!E33</f>
        <v>-</v>
      </c>
      <c r="V35" s="294"/>
      <c r="W35" s="293" t="str">
        <f>WPM!F33</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0Mwyc5/vTKFSWtrC+PBrrpgLb6z/v9YMn1mCafeOX8HbTh0GPzg0YXc5br0BjqD7J0PfqjWAkpmyk+FVurDaQQ==" saltValue="NYw2iBGWY6KkBEpMln+JOw=="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'70'!B32</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'70'!N32</f>
        <v>-</v>
      </c>
      <c r="J6" s="48" t="str">
        <f>Spell!N32</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'70'!D32</f>
        <v>-</v>
      </c>
      <c r="B9" s="51" t="str">
        <f>'70'!E32</f>
        <v>-</v>
      </c>
      <c r="C9" s="51" t="str">
        <f>'70'!F32</f>
        <v>-</v>
      </c>
      <c r="D9" s="51" t="str">
        <f>'70'!G32</f>
        <v>-</v>
      </c>
      <c r="E9" s="51" t="str">
        <f>'70'!H32</f>
        <v>-</v>
      </c>
      <c r="F9" s="51" t="str">
        <f>'70'!I32</f>
        <v>-</v>
      </c>
      <c r="G9" s="51" t="str">
        <f>'70'!J32</f>
        <v>-</v>
      </c>
      <c r="H9" s="51" t="str">
        <f>'70'!K32</f>
        <v>-</v>
      </c>
      <c r="J9" s="12" t="str">
        <f>Spell!D32</f>
        <v>-</v>
      </c>
      <c r="K9" s="12" t="str">
        <f>Spell!E32</f>
        <v>-</v>
      </c>
      <c r="L9" s="12" t="str">
        <f>Spell!F32</f>
        <v>-</v>
      </c>
      <c r="M9" s="12" t="str">
        <f>Spell!G32</f>
        <v>-</v>
      </c>
      <c r="N9" s="12" t="str">
        <f>Spell!H32</f>
        <v>-</v>
      </c>
      <c r="O9" s="12" t="str">
        <f>Spell!I32</f>
        <v>-</v>
      </c>
      <c r="P9" s="12" t="str">
        <f>Spell!J32</f>
        <v>-</v>
      </c>
      <c r="Q9" s="12" t="str">
        <f>Spell!K32</f>
        <v>-</v>
      </c>
      <c r="S9" s="293" t="str">
        <f>'IXL ELA'!L34</f>
        <v>-</v>
      </c>
      <c r="T9" s="294"/>
      <c r="U9" s="293" t="str">
        <f>'IXL ELA'!M34</f>
        <v>-</v>
      </c>
      <c r="V9" s="294"/>
      <c r="W9" s="293" t="str">
        <f>'IXL ELA'!N34</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Sub!N32</f>
        <v>-</v>
      </c>
      <c r="J19" s="48" t="str">
        <f>Mult!N32</f>
        <v>-</v>
      </c>
      <c r="L19" s="31"/>
      <c r="S19" s="48" t="str">
        <f>HW!L32</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ELA'!D34</f>
        <v>-</v>
      </c>
      <c r="B22" s="294"/>
      <c r="C22" s="293" t="str">
        <f>'IXL ELA'!E34</f>
        <v>-</v>
      </c>
      <c r="D22" s="294"/>
      <c r="E22" s="293" t="str">
        <f>'IXL ELA'!F34</f>
        <v>-</v>
      </c>
      <c r="F22" s="294"/>
      <c r="G22" s="360"/>
      <c r="H22" s="361"/>
      <c r="J22" s="293" t="str">
        <f>'IXL Math'!D34</f>
        <v>-</v>
      </c>
      <c r="K22" s="294"/>
      <c r="L22" s="293" t="str">
        <f>'IXL Math'!E34</f>
        <v>-</v>
      </c>
      <c r="M22" s="294"/>
      <c r="N22" s="293" t="str">
        <f>'IXL Math'!F34</f>
        <v>-</v>
      </c>
      <c r="O22" s="294"/>
      <c r="P22" s="293"/>
      <c r="Q22" s="294"/>
      <c r="S22" s="71" t="str">
        <f>Sub!D32</f>
        <v>-</v>
      </c>
      <c r="T22" s="71" t="str">
        <f>Sub!E32</f>
        <v>-</v>
      </c>
      <c r="U22" s="71" t="str">
        <f>Sub!F32</f>
        <v>-</v>
      </c>
      <c r="V22" s="71" t="str">
        <f>Sub!G32</f>
        <v>-</v>
      </c>
      <c r="W22" s="71" t="str">
        <f>Sub!H32</f>
        <v>-</v>
      </c>
      <c r="X22" s="71" t="str">
        <f>Sub!I32</f>
        <v>-</v>
      </c>
      <c r="Y22" s="71" t="str">
        <f>Sub!J32</f>
        <v>-</v>
      </c>
      <c r="Z22" s="71" t="str">
        <f>Sub!K32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Mult!D32</f>
        <v>-</v>
      </c>
      <c r="B35" s="71" t="str">
        <f>Mult!E32</f>
        <v>-</v>
      </c>
      <c r="C35" s="71" t="str">
        <f>Mult!F32</f>
        <v>-</v>
      </c>
      <c r="D35" s="71" t="str">
        <f>Mult!G32</f>
        <v>-</v>
      </c>
      <c r="E35" s="71" t="str">
        <f>Mult!H32</f>
        <v>-</v>
      </c>
      <c r="F35" s="71" t="str">
        <f>Mult!I32</f>
        <v>-</v>
      </c>
      <c r="G35" s="71" t="str">
        <f>Mult!J32</f>
        <v>-</v>
      </c>
      <c r="H35" s="71" t="str">
        <f>Mult!K32</f>
        <v>-</v>
      </c>
      <c r="J35" s="18" t="str">
        <f>HW!D32</f>
        <v>-</v>
      </c>
      <c r="K35" s="18" t="str">
        <f>HW!E32</f>
        <v>-</v>
      </c>
      <c r="L35" s="18" t="str">
        <f>HW!F32</f>
        <v>-</v>
      </c>
      <c r="M35" s="18" t="str">
        <f>HW!G32</f>
        <v>-</v>
      </c>
      <c r="N35" s="18" t="str">
        <f>HW!H32</f>
        <v>-</v>
      </c>
      <c r="O35" s="18" t="str">
        <f>HW!I32</f>
        <v>-</v>
      </c>
      <c r="P35" s="18" t="str">
        <f>HW!J32</f>
        <v>-</v>
      </c>
      <c r="Q35" s="12"/>
      <c r="S35" s="293" t="str">
        <f>WPM!D34</f>
        <v>-</v>
      </c>
      <c r="T35" s="294"/>
      <c r="U35" s="293" t="str">
        <f>WPM!E34</f>
        <v>-</v>
      </c>
      <c r="V35" s="294"/>
      <c r="W35" s="293" t="str">
        <f>WPM!F34</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lmzTiRKNfDYON1nyBXXpeW5MgbH6GzV2s6ipCu9p+CfSW0aM6qEDO0XxscgBx50r65NgrfA5rLUIfLkoRKiVow==" saltValue="4uFgANqv9HrV8FTQKnJHzQ==" spinCount="100000" sheet="1" objects="1" scenarios="1"/>
  <mergeCells count="56">
    <mergeCell ref="S35:T35"/>
    <mergeCell ref="U35:V35"/>
    <mergeCell ref="W35:X35"/>
    <mergeCell ref="Y35:Z35"/>
    <mergeCell ref="S33:Y33"/>
    <mergeCell ref="S34:T34"/>
    <mergeCell ref="U34:V34"/>
    <mergeCell ref="W34:X34"/>
    <mergeCell ref="Y34:Z34"/>
    <mergeCell ref="J22:K22"/>
    <mergeCell ref="L22:M22"/>
    <mergeCell ref="N22:O22"/>
    <mergeCell ref="P22:Q22"/>
    <mergeCell ref="J21:K21"/>
    <mergeCell ref="L21:M21"/>
    <mergeCell ref="N21:O21"/>
    <mergeCell ref="P21:Q21"/>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'70'!B33</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'70'!N33</f>
        <v>-</v>
      </c>
      <c r="J6" s="48" t="str">
        <f>Spell!N33</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'70'!D33</f>
        <v>-</v>
      </c>
      <c r="B9" s="51" t="str">
        <f>'70'!E33</f>
        <v>-</v>
      </c>
      <c r="C9" s="51" t="str">
        <f>'70'!F33</f>
        <v>-</v>
      </c>
      <c r="D9" s="51" t="str">
        <f>'70'!G33</f>
        <v>-</v>
      </c>
      <c r="E9" s="51" t="str">
        <f>'70'!H33</f>
        <v>-</v>
      </c>
      <c r="F9" s="51" t="str">
        <f>'70'!I33</f>
        <v>-</v>
      </c>
      <c r="G9" s="51" t="str">
        <f>'70'!J33</f>
        <v>-</v>
      </c>
      <c r="H9" s="51" t="str">
        <f>'70'!K33</f>
        <v>-</v>
      </c>
      <c r="J9" s="12" t="str">
        <f>Spell!D33</f>
        <v>-</v>
      </c>
      <c r="K9" s="12" t="str">
        <f>Spell!E33</f>
        <v>-</v>
      </c>
      <c r="L9" s="12" t="str">
        <f>Spell!F33</f>
        <v>-</v>
      </c>
      <c r="M9" s="12" t="str">
        <f>Spell!G33</f>
        <v>-</v>
      </c>
      <c r="N9" s="12" t="str">
        <f>Spell!H33</f>
        <v>-</v>
      </c>
      <c r="O9" s="12" t="str">
        <f>Spell!I33</f>
        <v>-</v>
      </c>
      <c r="P9" s="12" t="str">
        <f>Spell!J33</f>
        <v>-</v>
      </c>
      <c r="Q9" s="12" t="str">
        <f>Spell!K33</f>
        <v>-</v>
      </c>
      <c r="S9" s="293" t="str">
        <f>'IXL ELA'!L35</f>
        <v>-</v>
      </c>
      <c r="T9" s="294"/>
      <c r="U9" s="293" t="str">
        <f>'IXL ELA'!M35</f>
        <v>-</v>
      </c>
      <c r="V9" s="294"/>
      <c r="W9" s="293" t="str">
        <f>'IXL ELA'!N35</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Sub!N33</f>
        <v>-</v>
      </c>
      <c r="J19" s="48" t="str">
        <f>Mult!N33</f>
        <v>-</v>
      </c>
      <c r="L19" s="31"/>
      <c r="S19" s="48" t="str">
        <f>HW!L33</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ELA'!D35</f>
        <v>-</v>
      </c>
      <c r="B22" s="294"/>
      <c r="C22" s="293" t="str">
        <f>'IXL ELA'!E35</f>
        <v>-</v>
      </c>
      <c r="D22" s="294"/>
      <c r="E22" s="293" t="str">
        <f>'IXL ELA'!F35</f>
        <v>-</v>
      </c>
      <c r="F22" s="294"/>
      <c r="G22" s="360"/>
      <c r="H22" s="361"/>
      <c r="J22" s="293" t="str">
        <f>'IXL Math'!D35</f>
        <v>-</v>
      </c>
      <c r="K22" s="294"/>
      <c r="L22" s="293" t="str">
        <f>'IXL Math'!E35</f>
        <v>-</v>
      </c>
      <c r="M22" s="294"/>
      <c r="N22" s="293" t="str">
        <f>'IXL Math'!F35</f>
        <v>-</v>
      </c>
      <c r="O22" s="294"/>
      <c r="P22" s="293"/>
      <c r="Q22" s="294"/>
      <c r="S22" s="71" t="str">
        <f>Sub!D33</f>
        <v>-</v>
      </c>
      <c r="T22" s="71" t="str">
        <f>Sub!E33</f>
        <v>-</v>
      </c>
      <c r="U22" s="71" t="str">
        <f>Sub!F33</f>
        <v>-</v>
      </c>
      <c r="V22" s="71" t="str">
        <f>Sub!G33</f>
        <v>-</v>
      </c>
      <c r="W22" s="71" t="str">
        <f>Sub!H33</f>
        <v>-</v>
      </c>
      <c r="X22" s="71" t="str">
        <f>Sub!I33</f>
        <v>-</v>
      </c>
      <c r="Y22" s="71" t="str">
        <f>Sub!J33</f>
        <v>-</v>
      </c>
      <c r="Z22" s="71" t="str">
        <f>Sub!K33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Mult!D33</f>
        <v>-</v>
      </c>
      <c r="B35" s="71" t="str">
        <f>Mult!E33</f>
        <v>-</v>
      </c>
      <c r="C35" s="71" t="str">
        <f>Mult!F33</f>
        <v>-</v>
      </c>
      <c r="D35" s="71" t="str">
        <f>Mult!G33</f>
        <v>-</v>
      </c>
      <c r="E35" s="71" t="str">
        <f>Mult!H33</f>
        <v>-</v>
      </c>
      <c r="F35" s="71" t="str">
        <f>Mult!I33</f>
        <v>-</v>
      </c>
      <c r="G35" s="71" t="str">
        <f>Mult!J33</f>
        <v>-</v>
      </c>
      <c r="H35" s="71" t="str">
        <f>Mult!K33</f>
        <v>-</v>
      </c>
      <c r="J35" s="18" t="str">
        <f>HW!D33</f>
        <v>-</v>
      </c>
      <c r="K35" s="18" t="str">
        <f>HW!E33</f>
        <v>-</v>
      </c>
      <c r="L35" s="18" t="str">
        <f>HW!F33</f>
        <v>-</v>
      </c>
      <c r="M35" s="18" t="str">
        <f>HW!G33</f>
        <v>-</v>
      </c>
      <c r="N35" s="18" t="str">
        <f>HW!H33</f>
        <v>-</v>
      </c>
      <c r="O35" s="18" t="str">
        <f>HW!I33</f>
        <v>-</v>
      </c>
      <c r="P35" s="18" t="str">
        <f>HW!J33</f>
        <v>-</v>
      </c>
      <c r="Q35" s="12"/>
      <c r="S35" s="293" t="str">
        <f>WPM!D35</f>
        <v>-</v>
      </c>
      <c r="T35" s="294"/>
      <c r="U35" s="293" t="str">
        <f>WPM!E35</f>
        <v>-</v>
      </c>
      <c r="V35" s="294"/>
      <c r="W35" s="293" t="str">
        <f>WPM!F35</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oZRELYNU2gSmode4gB4con3Zsp+x61IWlJnbOX9QLeV3aoqfuAfpLicpHjob2ODwgzStBZKGLyMZw2TioPOppQ==" saltValue="wZAsbcdyiRTHhRrm58lwz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'70'!B34</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'70'!N34</f>
        <v>-</v>
      </c>
      <c r="J6" s="48" t="str">
        <f>Spell!N34</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'70'!D34</f>
        <v>-</v>
      </c>
      <c r="B9" s="51" t="str">
        <f>'70'!E34</f>
        <v>-</v>
      </c>
      <c r="C9" s="51" t="str">
        <f>'70'!F34</f>
        <v>-</v>
      </c>
      <c r="D9" s="51" t="str">
        <f>'70'!G34</f>
        <v>-</v>
      </c>
      <c r="E9" s="51" t="str">
        <f>'70'!H34</f>
        <v>-</v>
      </c>
      <c r="F9" s="51" t="str">
        <f>'70'!I34</f>
        <v>-</v>
      </c>
      <c r="G9" s="51" t="str">
        <f>'70'!J34</f>
        <v>-</v>
      </c>
      <c r="H9" s="51" t="str">
        <f>'70'!K34</f>
        <v>-</v>
      </c>
      <c r="J9" s="12" t="str">
        <f>Spell!D34</f>
        <v>-</v>
      </c>
      <c r="K9" s="12" t="str">
        <f>Spell!E34</f>
        <v>-</v>
      </c>
      <c r="L9" s="12" t="str">
        <f>Spell!F34</f>
        <v>-</v>
      </c>
      <c r="M9" s="12" t="str">
        <f>Spell!G34</f>
        <v>-</v>
      </c>
      <c r="N9" s="12" t="str">
        <f>Spell!H34</f>
        <v>-</v>
      </c>
      <c r="O9" s="12" t="str">
        <f>Spell!I34</f>
        <v>-</v>
      </c>
      <c r="P9" s="12" t="str">
        <f>Spell!J34</f>
        <v>-</v>
      </c>
      <c r="Q9" s="12" t="str">
        <f>Spell!K34</f>
        <v>-</v>
      </c>
      <c r="S9" s="293" t="str">
        <f>'IXL ELA'!L36</f>
        <v>-</v>
      </c>
      <c r="T9" s="294"/>
      <c r="U9" s="293" t="str">
        <f>'IXL ELA'!M36</f>
        <v>-</v>
      </c>
      <c r="V9" s="294"/>
      <c r="W9" s="293" t="str">
        <f>'IXL ELA'!N36</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Sub!N34</f>
        <v>-</v>
      </c>
      <c r="J19" s="48" t="str">
        <f>Mult!N34</f>
        <v>-</v>
      </c>
      <c r="L19" s="31"/>
      <c r="S19" s="48" t="str">
        <f>HW!L34</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ELA'!D36</f>
        <v>-</v>
      </c>
      <c r="B22" s="294"/>
      <c r="C22" s="293" t="str">
        <f>'IXL ELA'!E36</f>
        <v>-</v>
      </c>
      <c r="D22" s="294"/>
      <c r="E22" s="293" t="str">
        <f>'IXL ELA'!F36</f>
        <v>-</v>
      </c>
      <c r="F22" s="294"/>
      <c r="G22" s="360"/>
      <c r="H22" s="361"/>
      <c r="J22" s="293" t="str">
        <f>'IXL Math'!D36</f>
        <v>-</v>
      </c>
      <c r="K22" s="294"/>
      <c r="L22" s="293" t="str">
        <f>'IXL Math'!E36</f>
        <v>-</v>
      </c>
      <c r="M22" s="294"/>
      <c r="N22" s="293" t="str">
        <f>'IXL Math'!F36</f>
        <v>-</v>
      </c>
      <c r="O22" s="294"/>
      <c r="P22" s="293"/>
      <c r="Q22" s="294"/>
      <c r="S22" s="71" t="str">
        <f>Sub!D34</f>
        <v>-</v>
      </c>
      <c r="T22" s="71" t="str">
        <f>Sub!E34</f>
        <v>-</v>
      </c>
      <c r="U22" s="71" t="str">
        <f>Sub!F34</f>
        <v>-</v>
      </c>
      <c r="V22" s="71" t="str">
        <f>Sub!G34</f>
        <v>-</v>
      </c>
      <c r="W22" s="71" t="str">
        <f>Sub!H34</f>
        <v>-</v>
      </c>
      <c r="X22" s="71" t="str">
        <f>Sub!I34</f>
        <v>-</v>
      </c>
      <c r="Y22" s="71" t="str">
        <f>Sub!J34</f>
        <v>-</v>
      </c>
      <c r="Z22" s="71" t="str">
        <f>Sub!K34</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Mult!D34</f>
        <v>-</v>
      </c>
      <c r="B35" s="71" t="str">
        <f>Mult!E34</f>
        <v>-</v>
      </c>
      <c r="C35" s="71" t="str">
        <f>Mult!F34</f>
        <v>-</v>
      </c>
      <c r="D35" s="71" t="str">
        <f>Mult!G34</f>
        <v>-</v>
      </c>
      <c r="E35" s="71" t="str">
        <f>Mult!H34</f>
        <v>-</v>
      </c>
      <c r="F35" s="71" t="str">
        <f>Mult!I34</f>
        <v>-</v>
      </c>
      <c r="G35" s="71" t="str">
        <f>Mult!J34</f>
        <v>-</v>
      </c>
      <c r="H35" s="71" t="str">
        <f>Mult!K34</f>
        <v>-</v>
      </c>
      <c r="J35" s="18" t="str">
        <f>HW!D34</f>
        <v>-</v>
      </c>
      <c r="K35" s="18" t="str">
        <f>HW!E34</f>
        <v>-</v>
      </c>
      <c r="L35" s="18" t="str">
        <f>HW!F34</f>
        <v>-</v>
      </c>
      <c r="M35" s="18" t="str">
        <f>HW!G34</f>
        <v>-</v>
      </c>
      <c r="N35" s="18" t="str">
        <f>HW!H34</f>
        <v>-</v>
      </c>
      <c r="O35" s="18" t="str">
        <f>HW!I34</f>
        <v>-</v>
      </c>
      <c r="P35" s="18" t="str">
        <f>HW!J34</f>
        <v>-</v>
      </c>
      <c r="Q35" s="12"/>
      <c r="S35" s="293" t="str">
        <f>WPM!D36</f>
        <v>-</v>
      </c>
      <c r="T35" s="294"/>
      <c r="U35" s="293" t="str">
        <f>WPM!E36</f>
        <v>-</v>
      </c>
      <c r="V35" s="294"/>
      <c r="W35" s="293" t="str">
        <f>WPM!F36</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w+lDgckVDtT5JzdjtIrGI5FMIlGK9z5bsdM6RIa08Kz2DR/QCccuHlgtaAbPsVLHzCJk5BSMEl3XOGoyB9YYQA==" saltValue="1sHBfoPh7F6PxEbq7X7Eb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'70'!B35</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'70'!N35</f>
        <v>-</v>
      </c>
      <c r="J6" s="48" t="str">
        <f>Spell!N35</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'70'!D35</f>
        <v>-</v>
      </c>
      <c r="B9" s="51" t="str">
        <f>'70'!E35</f>
        <v>-</v>
      </c>
      <c r="C9" s="51" t="str">
        <f>'70'!F35</f>
        <v>-</v>
      </c>
      <c r="D9" s="51" t="str">
        <f>'70'!G35</f>
        <v>-</v>
      </c>
      <c r="E9" s="51" t="str">
        <f>'70'!H35</f>
        <v>-</v>
      </c>
      <c r="F9" s="51" t="str">
        <f>'70'!I35</f>
        <v>-</v>
      </c>
      <c r="G9" s="51" t="str">
        <f>'70'!J35</f>
        <v>-</v>
      </c>
      <c r="H9" s="51" t="str">
        <f>'70'!K35</f>
        <v>-</v>
      </c>
      <c r="J9" s="12" t="str">
        <f>Spell!D35</f>
        <v>-</v>
      </c>
      <c r="K9" s="12" t="str">
        <f>Spell!E35</f>
        <v>-</v>
      </c>
      <c r="L9" s="12" t="str">
        <f>Spell!F35</f>
        <v>-</v>
      </c>
      <c r="M9" s="12" t="str">
        <f>Spell!G35</f>
        <v>-</v>
      </c>
      <c r="N9" s="12" t="str">
        <f>Spell!H35</f>
        <v>-</v>
      </c>
      <c r="O9" s="12" t="str">
        <f>Spell!I35</f>
        <v>-</v>
      </c>
      <c r="P9" s="12" t="str">
        <f>Spell!J35</f>
        <v>-</v>
      </c>
      <c r="Q9" s="12" t="str">
        <f>Spell!K35</f>
        <v>-</v>
      </c>
      <c r="S9" s="293" t="str">
        <f>'IXL ELA'!L37</f>
        <v>-</v>
      </c>
      <c r="T9" s="294"/>
      <c r="U9" s="293" t="str">
        <f>'IXL ELA'!M37</f>
        <v>-</v>
      </c>
      <c r="V9" s="294"/>
      <c r="W9" s="293" t="str">
        <f>'IXL ELA'!N37</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Sub!N35</f>
        <v>-</v>
      </c>
      <c r="J19" s="48" t="str">
        <f>Mult!N35</f>
        <v>-</v>
      </c>
      <c r="L19" s="31"/>
      <c r="S19" s="48" t="str">
        <f>HW!L35</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ELA'!D37</f>
        <v>-</v>
      </c>
      <c r="B22" s="294"/>
      <c r="C22" s="293" t="str">
        <f>'IXL ELA'!E37</f>
        <v>-</v>
      </c>
      <c r="D22" s="294"/>
      <c r="E22" s="293" t="str">
        <f>'IXL ELA'!F37</f>
        <v>-</v>
      </c>
      <c r="F22" s="294"/>
      <c r="G22" s="360"/>
      <c r="H22" s="361"/>
      <c r="J22" s="293" t="str">
        <f>'IXL Math'!D37</f>
        <v>-</v>
      </c>
      <c r="K22" s="294"/>
      <c r="L22" s="293" t="str">
        <f>'IXL Math'!E37</f>
        <v>-</v>
      </c>
      <c r="M22" s="294"/>
      <c r="N22" s="293" t="str">
        <f>'IXL Math'!F37</f>
        <v>-</v>
      </c>
      <c r="O22" s="294"/>
      <c r="P22" s="293"/>
      <c r="Q22" s="294"/>
      <c r="S22" s="71" t="str">
        <f>Sub!D35</f>
        <v>-</v>
      </c>
      <c r="T22" s="71" t="str">
        <f>Sub!E35</f>
        <v>-</v>
      </c>
      <c r="U22" s="71" t="str">
        <f>Sub!F35</f>
        <v>-</v>
      </c>
      <c r="V22" s="71" t="str">
        <f>Sub!G35</f>
        <v>-</v>
      </c>
      <c r="W22" s="71" t="str">
        <f>Sub!H35</f>
        <v>-</v>
      </c>
      <c r="X22" s="71" t="str">
        <f>Sub!I35</f>
        <v>-</v>
      </c>
      <c r="Y22" s="71" t="str">
        <f>Sub!J35</f>
        <v>-</v>
      </c>
      <c r="Z22" s="71" t="str">
        <f>Sub!K35</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Mult!D35</f>
        <v>-</v>
      </c>
      <c r="B35" s="71" t="str">
        <f>Mult!E35</f>
        <v>-</v>
      </c>
      <c r="C35" s="71" t="str">
        <f>Mult!F35</f>
        <v>-</v>
      </c>
      <c r="D35" s="71" t="str">
        <f>Mult!G35</f>
        <v>-</v>
      </c>
      <c r="E35" s="71" t="str">
        <f>Mult!H35</f>
        <v>-</v>
      </c>
      <c r="F35" s="71" t="str">
        <f>Mult!I35</f>
        <v>-</v>
      </c>
      <c r="G35" s="71" t="str">
        <f>Mult!J35</f>
        <v>-</v>
      </c>
      <c r="H35" s="71" t="str">
        <f>Mult!K35</f>
        <v>-</v>
      </c>
      <c r="J35" s="18" t="str">
        <f>HW!D35</f>
        <v>-</v>
      </c>
      <c r="K35" s="18" t="str">
        <f>HW!E35</f>
        <v>-</v>
      </c>
      <c r="L35" s="18" t="str">
        <f>HW!F35</f>
        <v>-</v>
      </c>
      <c r="M35" s="18" t="str">
        <f>HW!G35</f>
        <v>-</v>
      </c>
      <c r="N35" s="18" t="str">
        <f>HW!H35</f>
        <v>-</v>
      </c>
      <c r="O35" s="18" t="str">
        <f>HW!I35</f>
        <v>-</v>
      </c>
      <c r="P35" s="18" t="str">
        <f>HW!J35</f>
        <v>-</v>
      </c>
      <c r="Q35" s="12"/>
      <c r="S35" s="293" t="str">
        <f>WPM!D37</f>
        <v>-</v>
      </c>
      <c r="T35" s="294"/>
      <c r="U35" s="293" t="str">
        <f>WPM!E37</f>
        <v>-</v>
      </c>
      <c r="V35" s="294"/>
      <c r="W35" s="293" t="str">
        <f>WPM!F37</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M5YXI9eayRIl3AXpAtVUkty3ZTWDOsndGVRh82O9zcnGMTMHJJm+HSdG/5ZUdYXSb166lMNGQq1Rh9kzWavl9Q==" saltValue="9vjxS45UYIfM5vNZ/ujVHQ=="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'70'!B36</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'70'!N36</f>
        <v>-</v>
      </c>
      <c r="J6" s="48" t="str">
        <f>Spell!N36</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'70'!D36</f>
        <v>-</v>
      </c>
      <c r="B9" s="51" t="str">
        <f>'70'!E36</f>
        <v>-</v>
      </c>
      <c r="C9" s="51" t="str">
        <f>'70'!F36</f>
        <v>-</v>
      </c>
      <c r="D9" s="51" t="str">
        <f>'70'!G36</f>
        <v>-</v>
      </c>
      <c r="E9" s="51" t="str">
        <f>'70'!H36</f>
        <v>-</v>
      </c>
      <c r="F9" s="51" t="str">
        <f>'70'!I36</f>
        <v>-</v>
      </c>
      <c r="G9" s="51" t="str">
        <f>'70'!J36</f>
        <v>-</v>
      </c>
      <c r="H9" s="51" t="str">
        <f>'70'!K36</f>
        <v>-</v>
      </c>
      <c r="J9" s="12" t="str">
        <f>Spell!D36</f>
        <v>-</v>
      </c>
      <c r="K9" s="12" t="str">
        <f>Spell!E36</f>
        <v>-</v>
      </c>
      <c r="L9" s="12" t="str">
        <f>Spell!F36</f>
        <v>-</v>
      </c>
      <c r="M9" s="12" t="str">
        <f>Spell!G36</f>
        <v>-</v>
      </c>
      <c r="N9" s="12" t="str">
        <f>Spell!H36</f>
        <v>-</v>
      </c>
      <c r="O9" s="12" t="str">
        <f>Spell!I36</f>
        <v>-</v>
      </c>
      <c r="P9" s="12" t="str">
        <f>Spell!J36</f>
        <v>-</v>
      </c>
      <c r="Q9" s="12" t="str">
        <f>Spell!K36</f>
        <v>-</v>
      </c>
      <c r="S9" s="293" t="str">
        <f>'IXL ELA'!L38</f>
        <v>-</v>
      </c>
      <c r="T9" s="294"/>
      <c r="U9" s="293" t="str">
        <f>'IXL ELA'!M38</f>
        <v>-</v>
      </c>
      <c r="V9" s="294"/>
      <c r="W9" s="293" t="str">
        <f>'IXL ELA'!N38</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Sub!N36</f>
        <v>-</v>
      </c>
      <c r="J19" s="48" t="str">
        <f>Mult!N36</f>
        <v>-</v>
      </c>
      <c r="L19" s="31"/>
      <c r="S19" s="48" t="str">
        <f>HW!L36</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ELA'!D38</f>
        <v>-</v>
      </c>
      <c r="B22" s="294"/>
      <c r="C22" s="293" t="str">
        <f>'IXL ELA'!E38</f>
        <v>-</v>
      </c>
      <c r="D22" s="294"/>
      <c r="E22" s="293" t="str">
        <f>'IXL ELA'!F38</f>
        <v>-</v>
      </c>
      <c r="F22" s="294"/>
      <c r="G22" s="360"/>
      <c r="H22" s="361"/>
      <c r="J22" s="293" t="str">
        <f>'IXL Math'!D38</f>
        <v>-</v>
      </c>
      <c r="K22" s="294"/>
      <c r="L22" s="293" t="str">
        <f>'IXL Math'!E38</f>
        <v>-</v>
      </c>
      <c r="M22" s="294"/>
      <c r="N22" s="293" t="str">
        <f>'IXL Math'!F38</f>
        <v>-</v>
      </c>
      <c r="O22" s="294"/>
      <c r="P22" s="293"/>
      <c r="Q22" s="294"/>
      <c r="S22" s="71" t="str">
        <f>Sub!D36</f>
        <v>-</v>
      </c>
      <c r="T22" s="71" t="str">
        <f>Sub!E36</f>
        <v>-</v>
      </c>
      <c r="U22" s="71" t="str">
        <f>Sub!F36</f>
        <v>-</v>
      </c>
      <c r="V22" s="71" t="str">
        <f>Sub!G36</f>
        <v>-</v>
      </c>
      <c r="W22" s="71" t="str">
        <f>Sub!H36</f>
        <v>-</v>
      </c>
      <c r="X22" s="71" t="str">
        <f>Sub!I36</f>
        <v>-</v>
      </c>
      <c r="Y22" s="71" t="str">
        <f>Sub!J36</f>
        <v>-</v>
      </c>
      <c r="Z22" s="71" t="str">
        <f>Sub!K36</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Mult!D36</f>
        <v>-</v>
      </c>
      <c r="B35" s="71" t="str">
        <f>Mult!E36</f>
        <v>-</v>
      </c>
      <c r="C35" s="71" t="str">
        <f>Mult!F36</f>
        <v>-</v>
      </c>
      <c r="D35" s="71" t="str">
        <f>Mult!G36</f>
        <v>-</v>
      </c>
      <c r="E35" s="71" t="str">
        <f>Mult!H36</f>
        <v>-</v>
      </c>
      <c r="F35" s="71" t="str">
        <f>Mult!I36</f>
        <v>-</v>
      </c>
      <c r="G35" s="71" t="str">
        <f>Mult!J36</f>
        <v>-</v>
      </c>
      <c r="H35" s="71" t="str">
        <f>Mult!K36</f>
        <v>-</v>
      </c>
      <c r="J35" s="18" t="str">
        <f>HW!D36</f>
        <v>-</v>
      </c>
      <c r="K35" s="18" t="str">
        <f>HW!E36</f>
        <v>-</v>
      </c>
      <c r="L35" s="18" t="str">
        <f>HW!F36</f>
        <v>-</v>
      </c>
      <c r="M35" s="18" t="str">
        <f>HW!G36</f>
        <v>-</v>
      </c>
      <c r="N35" s="18" t="str">
        <f>HW!H36</f>
        <v>-</v>
      </c>
      <c r="O35" s="18" t="str">
        <f>HW!I36</f>
        <v>-</v>
      </c>
      <c r="P35" s="18" t="str">
        <f>HW!J36</f>
        <v>-</v>
      </c>
      <c r="Q35" s="12"/>
      <c r="S35" s="293" t="str">
        <f>WPM!D38</f>
        <v>-</v>
      </c>
      <c r="T35" s="294"/>
      <c r="U35" s="293" t="str">
        <f>WPM!E38</f>
        <v>-</v>
      </c>
      <c r="V35" s="294"/>
      <c r="W35" s="293" t="str">
        <f>WPM!F38</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JezTEF8gpvy2rGj1VrZbGMcBNSzJtCnBFlo35etmv/mlaP+HWJQJAXXwNX8qPGBLs+kt1OgDEZ+WGFdYE6ahfw==" saltValue="S6sctgzvF67Zde4qHfeErg=="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'70'!B37</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'70'!N37</f>
        <v>-</v>
      </c>
      <c r="J6" s="48" t="str">
        <f>Spell!N37</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'70'!D37</f>
        <v>-</v>
      </c>
      <c r="B9" s="51" t="str">
        <f>'70'!E37</f>
        <v>-</v>
      </c>
      <c r="C9" s="51" t="str">
        <f>'70'!F37</f>
        <v>-</v>
      </c>
      <c r="D9" s="51" t="str">
        <f>'70'!G37</f>
        <v>-</v>
      </c>
      <c r="E9" s="51" t="str">
        <f>'70'!H37</f>
        <v>-</v>
      </c>
      <c r="F9" s="51" t="str">
        <f>'70'!I37</f>
        <v>-</v>
      </c>
      <c r="G9" s="51" t="str">
        <f>'70'!J37</f>
        <v>-</v>
      </c>
      <c r="H9" s="51" t="str">
        <f>'70'!K37</f>
        <v>-</v>
      </c>
      <c r="J9" s="12" t="str">
        <f>Spell!D37</f>
        <v>-</v>
      </c>
      <c r="K9" s="12" t="str">
        <f>Spell!E37</f>
        <v>-</v>
      </c>
      <c r="L9" s="12" t="str">
        <f>Spell!F37</f>
        <v>-</v>
      </c>
      <c r="M9" s="12" t="str">
        <f>Spell!G37</f>
        <v>-</v>
      </c>
      <c r="N9" s="12" t="str">
        <f>Spell!H37</f>
        <v>-</v>
      </c>
      <c r="O9" s="12" t="str">
        <f>Spell!I37</f>
        <v>-</v>
      </c>
      <c r="P9" s="12" t="str">
        <f>Spell!J37</f>
        <v>-</v>
      </c>
      <c r="Q9" s="12" t="str">
        <f>Spell!K37</f>
        <v>-</v>
      </c>
      <c r="S9" s="293" t="str">
        <f>'IXL ELA'!L39</f>
        <v>-</v>
      </c>
      <c r="T9" s="294"/>
      <c r="U9" s="293" t="str">
        <f>'IXL ELA'!M39</f>
        <v>-</v>
      </c>
      <c r="V9" s="294"/>
      <c r="W9" s="293" t="str">
        <f>'IXL ELA'!N39</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Sub!N37</f>
        <v>-</v>
      </c>
      <c r="J19" s="48" t="str">
        <f>Mult!N37</f>
        <v>-</v>
      </c>
      <c r="L19" s="31"/>
      <c r="S19" s="48" t="str">
        <f>HW!L37</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ELA'!D39</f>
        <v>-</v>
      </c>
      <c r="B22" s="294"/>
      <c r="C22" s="293" t="str">
        <f>'IXL ELA'!E39</f>
        <v>-</v>
      </c>
      <c r="D22" s="294"/>
      <c r="E22" s="293" t="str">
        <f>'IXL ELA'!F39</f>
        <v>-</v>
      </c>
      <c r="F22" s="294"/>
      <c r="G22" s="360"/>
      <c r="H22" s="361"/>
      <c r="J22" s="293" t="str">
        <f>'IXL Math'!D39</f>
        <v>-</v>
      </c>
      <c r="K22" s="294"/>
      <c r="L22" s="293" t="str">
        <f>'IXL Math'!E39</f>
        <v>-</v>
      </c>
      <c r="M22" s="294"/>
      <c r="N22" s="293" t="str">
        <f>'IXL Math'!F39</f>
        <v>-</v>
      </c>
      <c r="O22" s="294"/>
      <c r="P22" s="293"/>
      <c r="Q22" s="294"/>
      <c r="S22" s="71" t="str">
        <f>Sub!D37</f>
        <v>-</v>
      </c>
      <c r="T22" s="71" t="str">
        <f>Sub!E37</f>
        <v>-</v>
      </c>
      <c r="U22" s="71" t="str">
        <f>Sub!F37</f>
        <v>-</v>
      </c>
      <c r="V22" s="71" t="str">
        <f>Sub!G37</f>
        <v>-</v>
      </c>
      <c r="W22" s="71" t="str">
        <f>Sub!H37</f>
        <v>-</v>
      </c>
      <c r="X22" s="71" t="str">
        <f>Sub!I37</f>
        <v>-</v>
      </c>
      <c r="Y22" s="71" t="str">
        <f>Sub!J37</f>
        <v>-</v>
      </c>
      <c r="Z22" s="71" t="str">
        <f>Sub!K37</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Mult!D37</f>
        <v>-</v>
      </c>
      <c r="B35" s="71" t="str">
        <f>Mult!E37</f>
        <v>-</v>
      </c>
      <c r="C35" s="71" t="str">
        <f>Mult!F37</f>
        <v>-</v>
      </c>
      <c r="D35" s="71" t="str">
        <f>Mult!G37</f>
        <v>-</v>
      </c>
      <c r="E35" s="71" t="str">
        <f>Mult!H37</f>
        <v>-</v>
      </c>
      <c r="F35" s="71" t="str">
        <f>Mult!I37</f>
        <v>-</v>
      </c>
      <c r="G35" s="71" t="str">
        <f>Mult!J37</f>
        <v>-</v>
      </c>
      <c r="H35" s="71" t="str">
        <f>Mult!K37</f>
        <v>-</v>
      </c>
      <c r="J35" s="18" t="str">
        <f>HW!D37</f>
        <v>-</v>
      </c>
      <c r="K35" s="18" t="str">
        <f>HW!E37</f>
        <v>-</v>
      </c>
      <c r="L35" s="18" t="str">
        <f>HW!F37</f>
        <v>-</v>
      </c>
      <c r="M35" s="18" t="str">
        <f>HW!G37</f>
        <v>-</v>
      </c>
      <c r="N35" s="18" t="str">
        <f>HW!H37</f>
        <v>-</v>
      </c>
      <c r="O35" s="18" t="str">
        <f>HW!I37</f>
        <v>-</v>
      </c>
      <c r="P35" s="18" t="str">
        <f>HW!J37</f>
        <v>-</v>
      </c>
      <c r="Q35" s="12"/>
      <c r="S35" s="293" t="str">
        <f>WPM!D39</f>
        <v>-</v>
      </c>
      <c r="T35" s="294"/>
      <c r="U35" s="293" t="str">
        <f>WPM!E39</f>
        <v>-</v>
      </c>
      <c r="V35" s="294"/>
      <c r="W35" s="293" t="str">
        <f>WPM!F39</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yy3ZIfYeTp3Ng3/KOAPV7wRwzqSsXQCmQOw2RxY6qmvDyndJf8W7r3WdEPB3CgzZdhATbuw2PpS7l75lP+2P+g==" saltValue="25rN/CjlOe9YpuhFgAilcg=="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'70'!B38</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'70'!N38</f>
        <v>-</v>
      </c>
      <c r="J6" s="48" t="str">
        <f>Spell!N38</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'70'!D38</f>
        <v>-</v>
      </c>
      <c r="B9" s="51" t="str">
        <f>'70'!E38</f>
        <v>-</v>
      </c>
      <c r="C9" s="51" t="str">
        <f>'70'!F38</f>
        <v>-</v>
      </c>
      <c r="D9" s="51" t="str">
        <f>'70'!G38</f>
        <v>-</v>
      </c>
      <c r="E9" s="51" t="str">
        <f>'70'!H38</f>
        <v>-</v>
      </c>
      <c r="F9" s="51" t="str">
        <f>'70'!I38</f>
        <v>-</v>
      </c>
      <c r="G9" s="51" t="str">
        <f>'70'!J38</f>
        <v>-</v>
      </c>
      <c r="H9" s="51" t="str">
        <f>'70'!K38</f>
        <v>-</v>
      </c>
      <c r="J9" s="12" t="str">
        <f>Spell!D38</f>
        <v>-</v>
      </c>
      <c r="K9" s="12" t="str">
        <f>Spell!E38</f>
        <v>-</v>
      </c>
      <c r="L9" s="12" t="str">
        <f>Spell!F38</f>
        <v>-</v>
      </c>
      <c r="M9" s="12" t="str">
        <f>Spell!G38</f>
        <v>-</v>
      </c>
      <c r="N9" s="12" t="str">
        <f>Spell!H38</f>
        <v>-</v>
      </c>
      <c r="O9" s="12" t="str">
        <f>Spell!I38</f>
        <v>-</v>
      </c>
      <c r="P9" s="12" t="str">
        <f>Spell!J38</f>
        <v>-</v>
      </c>
      <c r="Q9" s="12" t="str">
        <f>Spell!K38</f>
        <v>-</v>
      </c>
      <c r="S9" s="293" t="str">
        <f>'IXL ELA'!L40</f>
        <v>-</v>
      </c>
      <c r="T9" s="294"/>
      <c r="U9" s="293" t="str">
        <f>'IXL ELA'!M40</f>
        <v>-</v>
      </c>
      <c r="V9" s="294"/>
      <c r="W9" s="293" t="str">
        <f>'IXL ELA'!N40</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Sub!N38</f>
        <v>-</v>
      </c>
      <c r="J19" s="48" t="str">
        <f>Mult!N38</f>
        <v>-</v>
      </c>
      <c r="L19" s="31"/>
      <c r="S19" s="48" t="str">
        <f>HW!L38</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ELA'!D40</f>
        <v>-</v>
      </c>
      <c r="B22" s="294"/>
      <c r="C22" s="293" t="str">
        <f>'IXL ELA'!E40</f>
        <v>-</v>
      </c>
      <c r="D22" s="294"/>
      <c r="E22" s="293" t="str">
        <f>'IXL ELA'!F40</f>
        <v>-</v>
      </c>
      <c r="F22" s="294"/>
      <c r="G22" s="360"/>
      <c r="H22" s="361"/>
      <c r="I22" s="78"/>
      <c r="J22" s="293" t="str">
        <f>'IXL Math'!D40</f>
        <v>-</v>
      </c>
      <c r="K22" s="294"/>
      <c r="L22" s="293" t="str">
        <f>'IXL Math'!E40</f>
        <v>-</v>
      </c>
      <c r="M22" s="294"/>
      <c r="N22" s="293" t="str">
        <f>'IXL Math'!F40</f>
        <v>-</v>
      </c>
      <c r="O22" s="294"/>
      <c r="P22" s="293"/>
      <c r="Q22" s="294"/>
      <c r="S22" s="71" t="str">
        <f>Sub!D38</f>
        <v>-</v>
      </c>
      <c r="T22" s="71" t="str">
        <f>Sub!E38</f>
        <v>-</v>
      </c>
      <c r="U22" s="71" t="str">
        <f>Sub!F38</f>
        <v>-</v>
      </c>
      <c r="V22" s="71" t="str">
        <f>Sub!G38</f>
        <v>-</v>
      </c>
      <c r="W22" s="71" t="str">
        <f>Sub!H38</f>
        <v>-</v>
      </c>
      <c r="X22" s="71" t="str">
        <f>Sub!I38</f>
        <v>-</v>
      </c>
      <c r="Y22" s="71" t="str">
        <f>Sub!J38</f>
        <v>-</v>
      </c>
      <c r="Z22" s="71" t="str">
        <f>Sub!K38</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Mult!D38</f>
        <v>-</v>
      </c>
      <c r="B35" s="71" t="str">
        <f>Mult!E38</f>
        <v>-</v>
      </c>
      <c r="C35" s="71" t="str">
        <f>Mult!F38</f>
        <v>-</v>
      </c>
      <c r="D35" s="71" t="str">
        <f>Mult!G38</f>
        <v>-</v>
      </c>
      <c r="E35" s="71" t="str">
        <f>Mult!H38</f>
        <v>-</v>
      </c>
      <c r="F35" s="71" t="str">
        <f>Mult!I38</f>
        <v>-</v>
      </c>
      <c r="G35" s="71" t="str">
        <f>Mult!J38</f>
        <v>-</v>
      </c>
      <c r="H35" s="71" t="str">
        <f>Mult!K38</f>
        <v>-</v>
      </c>
      <c r="J35" s="18" t="str">
        <f>HW!D38</f>
        <v>-</v>
      </c>
      <c r="K35" s="18" t="str">
        <f>HW!E38</f>
        <v>-</v>
      </c>
      <c r="L35" s="18" t="str">
        <f>HW!F38</f>
        <v>-</v>
      </c>
      <c r="M35" s="18" t="str">
        <f>HW!G38</f>
        <v>-</v>
      </c>
      <c r="N35" s="18" t="str">
        <f>HW!H38</f>
        <v>-</v>
      </c>
      <c r="O35" s="18" t="str">
        <f>HW!I38</f>
        <v>-</v>
      </c>
      <c r="P35" s="18" t="str">
        <f>HW!J38</f>
        <v>-</v>
      </c>
      <c r="Q35" s="12"/>
      <c r="S35" s="293" t="str">
        <f>WPM!D40</f>
        <v>-</v>
      </c>
      <c r="T35" s="294"/>
      <c r="U35" s="293" t="str">
        <f>WPM!E40</f>
        <v>-</v>
      </c>
      <c r="V35" s="294"/>
      <c r="W35" s="293" t="str">
        <f>WPM!F40</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ULgtWeZmCYFXk7hyrenU+FwaKOj2oO8IYpc6KXH/lqyOBcVPICkHqOJHV3CyhkviYz0i4eH7l9DEvQFJ8XRHxg==" saltValue="ZnWGRzs2F6D16SRdHAJ2TA=="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'70'!B39</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'70'!N39</f>
        <v>-</v>
      </c>
      <c r="J6" s="48" t="str">
        <f>Spell!N39</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'70'!D39</f>
        <v>-</v>
      </c>
      <c r="B9" s="51" t="str">
        <f>'70'!E39</f>
        <v>-</v>
      </c>
      <c r="C9" s="51" t="str">
        <f>'70'!F39</f>
        <v>-</v>
      </c>
      <c r="D9" s="51" t="str">
        <f>'70'!G39</f>
        <v>-</v>
      </c>
      <c r="E9" s="51" t="str">
        <f>'70'!H39</f>
        <v>-</v>
      </c>
      <c r="F9" s="51" t="str">
        <f>'70'!I39</f>
        <v>-</v>
      </c>
      <c r="G9" s="51" t="str">
        <f>'70'!J39</f>
        <v>-</v>
      </c>
      <c r="H9" s="51" t="str">
        <f>'70'!K39</f>
        <v>-</v>
      </c>
      <c r="J9" s="12" t="str">
        <f>Spell!D39</f>
        <v>-</v>
      </c>
      <c r="K9" s="12" t="str">
        <f>Spell!E39</f>
        <v>-</v>
      </c>
      <c r="L9" s="12" t="str">
        <f>Spell!F39</f>
        <v>-</v>
      </c>
      <c r="M9" s="12" t="str">
        <f>Spell!G39</f>
        <v>-</v>
      </c>
      <c r="N9" s="12" t="str">
        <f>Spell!H39</f>
        <v>-</v>
      </c>
      <c r="O9" s="12" t="str">
        <f>Spell!I39</f>
        <v>-</v>
      </c>
      <c r="P9" s="12" t="str">
        <f>Spell!J39</f>
        <v>-</v>
      </c>
      <c r="Q9" s="12" t="str">
        <f>Spell!K39</f>
        <v>-</v>
      </c>
      <c r="S9" s="293" t="str">
        <f>'IXL ELA'!L41</f>
        <v>-</v>
      </c>
      <c r="T9" s="294"/>
      <c r="U9" s="293" t="str">
        <f>'IXL ELA'!M41</f>
        <v>-</v>
      </c>
      <c r="V9" s="294"/>
      <c r="W9" s="293" t="str">
        <f>'IXL ELA'!N41</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Sub!N39</f>
        <v>-</v>
      </c>
      <c r="J19" s="48" t="str">
        <f>Mult!N39</f>
        <v>-</v>
      </c>
      <c r="L19" s="31"/>
      <c r="S19" s="48" t="str">
        <f>HW!L39</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ELA'!D41</f>
        <v>-</v>
      </c>
      <c r="B22" s="294"/>
      <c r="C22" s="293" t="str">
        <f>'IXL ELA'!E41</f>
        <v>-</v>
      </c>
      <c r="D22" s="294"/>
      <c r="E22" s="293" t="str">
        <f>'IXL ELA'!F41</f>
        <v>-</v>
      </c>
      <c r="F22" s="294"/>
      <c r="G22" s="360"/>
      <c r="H22" s="361"/>
      <c r="I22" s="78"/>
      <c r="J22" s="293" t="str">
        <f>'IXL Math'!D41</f>
        <v>-</v>
      </c>
      <c r="K22" s="294"/>
      <c r="L22" s="293" t="str">
        <f>'IXL Math'!E41</f>
        <v>-</v>
      </c>
      <c r="M22" s="294"/>
      <c r="N22" s="293" t="str">
        <f>'IXL Math'!F41</f>
        <v>-</v>
      </c>
      <c r="O22" s="294"/>
      <c r="P22" s="293"/>
      <c r="Q22" s="294"/>
      <c r="S22" s="71" t="str">
        <f>Sub!D39</f>
        <v>-</v>
      </c>
      <c r="T22" s="71" t="str">
        <f>Sub!E39</f>
        <v>-</v>
      </c>
      <c r="U22" s="71" t="str">
        <f>Sub!F39</f>
        <v>-</v>
      </c>
      <c r="V22" s="71" t="str">
        <f>Sub!G39</f>
        <v>-</v>
      </c>
      <c r="W22" s="71" t="str">
        <f>Sub!H39</f>
        <v>-</v>
      </c>
      <c r="X22" s="71" t="str">
        <f>Sub!I39</f>
        <v>-</v>
      </c>
      <c r="Y22" s="71" t="str">
        <f>Sub!J39</f>
        <v>-</v>
      </c>
      <c r="Z22" s="71" t="str">
        <f>Sub!K39</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Mult!D39</f>
        <v>-</v>
      </c>
      <c r="B35" s="71" t="str">
        <f>Mult!E39</f>
        <v>-</v>
      </c>
      <c r="C35" s="71" t="str">
        <f>Mult!F39</f>
        <v>-</v>
      </c>
      <c r="D35" s="71" t="str">
        <f>Mult!G39</f>
        <v>-</v>
      </c>
      <c r="E35" s="71" t="str">
        <f>Mult!H39</f>
        <v>-</v>
      </c>
      <c r="F35" s="71" t="str">
        <f>Mult!I39</f>
        <v>-</v>
      </c>
      <c r="G35" s="71" t="str">
        <f>Mult!J39</f>
        <v>-</v>
      </c>
      <c r="H35" s="71" t="str">
        <f>Mult!K39</f>
        <v>-</v>
      </c>
      <c r="J35" s="18" t="str">
        <f>HW!D39</f>
        <v>-</v>
      </c>
      <c r="K35" s="18" t="str">
        <f>HW!E39</f>
        <v>-</v>
      </c>
      <c r="L35" s="18" t="str">
        <f>HW!F39</f>
        <v>-</v>
      </c>
      <c r="M35" s="18" t="str">
        <f>HW!G39</f>
        <v>-</v>
      </c>
      <c r="N35" s="18" t="str">
        <f>HW!H39</f>
        <v>-</v>
      </c>
      <c r="O35" s="18" t="str">
        <f>HW!I39</f>
        <v>-</v>
      </c>
      <c r="P35" s="18" t="str">
        <f>HW!J39</f>
        <v>-</v>
      </c>
      <c r="Q35" s="12"/>
      <c r="S35" s="293" t="str">
        <f>WPM!D41</f>
        <v>-</v>
      </c>
      <c r="T35" s="294"/>
      <c r="U35" s="293" t="str">
        <f>WPM!E41</f>
        <v>-</v>
      </c>
      <c r="V35" s="294"/>
      <c r="W35" s="293" t="str">
        <f>WPM!F41</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vM3JsHNwQsod9duFGJzCzk9XSzjoMltU5p0Hzpn77HYeYb9F7ntzWm3GmQsR6JGX9bbXoUVxniIECk6506UbsA==" saltValue="iqNi/wsypxTNkNaska2ENg=="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'70'!B40</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'70'!N40</f>
        <v>-</v>
      </c>
      <c r="J6" s="48" t="str">
        <f>Spell!N40</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'70'!D40</f>
        <v>-</v>
      </c>
      <c r="B9" s="51" t="str">
        <f>'70'!E40</f>
        <v>-</v>
      </c>
      <c r="C9" s="51" t="str">
        <f>'70'!F40</f>
        <v>-</v>
      </c>
      <c r="D9" s="51" t="str">
        <f>'70'!G40</f>
        <v>-</v>
      </c>
      <c r="E9" s="51" t="str">
        <f>'70'!H40</f>
        <v>-</v>
      </c>
      <c r="F9" s="51" t="str">
        <f>'70'!I40</f>
        <v>-</v>
      </c>
      <c r="G9" s="51" t="str">
        <f>'70'!J40</f>
        <v>-</v>
      </c>
      <c r="H9" s="51" t="str">
        <f>'70'!K40</f>
        <v>-</v>
      </c>
      <c r="J9" s="12" t="str">
        <f>Spell!D40</f>
        <v>-</v>
      </c>
      <c r="K9" s="12" t="str">
        <f>Spell!E40</f>
        <v>-</v>
      </c>
      <c r="L9" s="12" t="str">
        <f>Spell!F40</f>
        <v>-</v>
      </c>
      <c r="M9" s="12" t="str">
        <f>Spell!G40</f>
        <v>-</v>
      </c>
      <c r="N9" s="12" t="str">
        <f>Spell!H40</f>
        <v>-</v>
      </c>
      <c r="O9" s="12" t="str">
        <f>Spell!I40</f>
        <v>-</v>
      </c>
      <c r="P9" s="12" t="str">
        <f>Spell!J40</f>
        <v>-</v>
      </c>
      <c r="Q9" s="12" t="str">
        <f>Spell!K40</f>
        <v>-</v>
      </c>
      <c r="S9" s="293" t="str">
        <f>'IXL ELA'!L42</f>
        <v>-</v>
      </c>
      <c r="T9" s="294"/>
      <c r="U9" s="293" t="str">
        <f>'IXL ELA'!M42</f>
        <v>-</v>
      </c>
      <c r="V9" s="294"/>
      <c r="W9" s="293" t="str">
        <f>'IXL ELA'!N42</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Sub!N40</f>
        <v>-</v>
      </c>
      <c r="J19" s="48" t="str">
        <f>Mult!N40</f>
        <v>-</v>
      </c>
      <c r="L19" s="31"/>
      <c r="S19" s="48" t="str">
        <f>HW!L40</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ELA'!D42</f>
        <v>-</v>
      </c>
      <c r="B22" s="294"/>
      <c r="C22" s="293" t="str">
        <f>'IXL ELA'!E42</f>
        <v>-</v>
      </c>
      <c r="D22" s="294"/>
      <c r="E22" s="293" t="str">
        <f>'IXL ELA'!F42</f>
        <v>-</v>
      </c>
      <c r="F22" s="294"/>
      <c r="G22" s="360"/>
      <c r="H22" s="361"/>
      <c r="I22" s="78"/>
      <c r="J22" s="293" t="str">
        <f>'IXL Math'!D42</f>
        <v>-</v>
      </c>
      <c r="K22" s="294"/>
      <c r="L22" s="293" t="str">
        <f>'IXL Math'!E42</f>
        <v>-</v>
      </c>
      <c r="M22" s="294"/>
      <c r="N22" s="293" t="str">
        <f>'IXL Math'!F42</f>
        <v>-</v>
      </c>
      <c r="O22" s="294"/>
      <c r="P22" s="293"/>
      <c r="Q22" s="294"/>
      <c r="S22" s="71" t="str">
        <f>Sub!D40</f>
        <v>-</v>
      </c>
      <c r="T22" s="71" t="str">
        <f>Sub!E40</f>
        <v>-</v>
      </c>
      <c r="U22" s="71" t="str">
        <f>Sub!F40</f>
        <v>-</v>
      </c>
      <c r="V22" s="71" t="str">
        <f>Sub!G40</f>
        <v>-</v>
      </c>
      <c r="W22" s="71" t="str">
        <f>Sub!H40</f>
        <v>-</v>
      </c>
      <c r="X22" s="71" t="str">
        <f>Sub!I40</f>
        <v>-</v>
      </c>
      <c r="Y22" s="71" t="str">
        <f>Sub!J40</f>
        <v>-</v>
      </c>
      <c r="Z22" s="71" t="str">
        <f>Sub!K40</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Mult!D40</f>
        <v>-</v>
      </c>
      <c r="B35" s="71" t="str">
        <f>Mult!E40</f>
        <v>-</v>
      </c>
      <c r="C35" s="71" t="str">
        <f>Mult!F40</f>
        <v>-</v>
      </c>
      <c r="D35" s="71" t="str">
        <f>Mult!G40</f>
        <v>-</v>
      </c>
      <c r="E35" s="71" t="str">
        <f>Mult!H40</f>
        <v>-</v>
      </c>
      <c r="F35" s="71" t="str">
        <f>Mult!I40</f>
        <v>-</v>
      </c>
      <c r="G35" s="71" t="str">
        <f>Mult!J40</f>
        <v>-</v>
      </c>
      <c r="H35" s="71" t="str">
        <f>Mult!K40</f>
        <v>-</v>
      </c>
      <c r="J35" s="18" t="str">
        <f>HW!D40</f>
        <v>-</v>
      </c>
      <c r="K35" s="18" t="str">
        <f>HW!E40</f>
        <v>-</v>
      </c>
      <c r="L35" s="18" t="str">
        <f>HW!F40</f>
        <v>-</v>
      </c>
      <c r="M35" s="18" t="str">
        <f>HW!G40</f>
        <v>-</v>
      </c>
      <c r="N35" s="18" t="str">
        <f>HW!H40</f>
        <v>-</v>
      </c>
      <c r="O35" s="18" t="str">
        <f>HW!I40</f>
        <v>-</v>
      </c>
      <c r="P35" s="18" t="str">
        <f>HW!J40</f>
        <v>-</v>
      </c>
      <c r="Q35" s="12"/>
      <c r="S35" s="293" t="str">
        <f>WPM!D42</f>
        <v>-</v>
      </c>
      <c r="T35" s="294"/>
      <c r="U35" s="293" t="str">
        <f>WPM!E42</f>
        <v>-</v>
      </c>
      <c r="V35" s="294"/>
      <c r="W35" s="293" t="str">
        <f>WPM!F42</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tWR8glAMvvovZZHiKXPkwUXeaSFms6oAKO+y7OYyWWW6ckN2X78rNMMWLplW5442Ugw8n18v6mZJlZ15f9rKpA==" saltValue="A4Jf3Tw3VOtW+MSsFz1JZQ=="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'70'!B41</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'70'!N41</f>
        <v>-</v>
      </c>
      <c r="J6" s="48" t="str">
        <f>Spell!N41</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'70'!D41</f>
        <v>-</v>
      </c>
      <c r="B9" s="51" t="str">
        <f>'70'!E41</f>
        <v>-</v>
      </c>
      <c r="C9" s="51" t="str">
        <f>'70'!F41</f>
        <v>-</v>
      </c>
      <c r="D9" s="51" t="str">
        <f>'70'!G41</f>
        <v>-</v>
      </c>
      <c r="E9" s="51" t="str">
        <f>'70'!H41</f>
        <v>-</v>
      </c>
      <c r="F9" s="51" t="str">
        <f>'70'!I41</f>
        <v>-</v>
      </c>
      <c r="G9" s="51" t="str">
        <f>'70'!J41</f>
        <v>-</v>
      </c>
      <c r="H9" s="51" t="str">
        <f>'70'!K41</f>
        <v>-</v>
      </c>
      <c r="J9" s="12" t="str">
        <f>Spell!D41</f>
        <v>-</v>
      </c>
      <c r="K9" s="12" t="str">
        <f>Spell!E41</f>
        <v>-</v>
      </c>
      <c r="L9" s="12" t="str">
        <f>Spell!F41</f>
        <v>-</v>
      </c>
      <c r="M9" s="12" t="str">
        <f>Spell!G41</f>
        <v>-</v>
      </c>
      <c r="N9" s="12" t="str">
        <f>Spell!H41</f>
        <v>-</v>
      </c>
      <c r="O9" s="12" t="str">
        <f>Spell!I41</f>
        <v>-</v>
      </c>
      <c r="P9" s="12" t="str">
        <f>Spell!J41</f>
        <v>-</v>
      </c>
      <c r="Q9" s="12" t="str">
        <f>Spell!K41</f>
        <v>-</v>
      </c>
      <c r="S9" s="293" t="str">
        <f>'IXL ELA'!L43</f>
        <v>-</v>
      </c>
      <c r="T9" s="294"/>
      <c r="U9" s="293" t="str">
        <f>'IXL ELA'!M43</f>
        <v>-</v>
      </c>
      <c r="V9" s="294"/>
      <c r="W9" s="293" t="str">
        <f>'IXL ELA'!N43</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Sub!N41</f>
        <v>-</v>
      </c>
      <c r="J19" s="48" t="str">
        <f>Mult!N41</f>
        <v>-</v>
      </c>
      <c r="L19" s="31"/>
      <c r="S19" s="48" t="str">
        <f>HW!L41</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ELA'!D43</f>
        <v>-</v>
      </c>
      <c r="B22" s="294"/>
      <c r="C22" s="293" t="str">
        <f>'IXL ELA'!E43</f>
        <v>-</v>
      </c>
      <c r="D22" s="294"/>
      <c r="E22" s="293" t="str">
        <f>'IXL ELA'!F43</f>
        <v>-</v>
      </c>
      <c r="F22" s="294"/>
      <c r="G22" s="360"/>
      <c r="H22" s="361"/>
      <c r="I22" s="78"/>
      <c r="J22" s="293" t="str">
        <f>'IXL Math'!D43</f>
        <v>-</v>
      </c>
      <c r="K22" s="294"/>
      <c r="L22" s="293" t="str">
        <f>'IXL Math'!E43</f>
        <v>-</v>
      </c>
      <c r="M22" s="294"/>
      <c r="N22" s="293" t="str">
        <f>'IXL Math'!F43</f>
        <v>-</v>
      </c>
      <c r="O22" s="294"/>
      <c r="P22" s="293"/>
      <c r="Q22" s="294"/>
      <c r="S22" s="71" t="str">
        <f>Sub!D41</f>
        <v>-</v>
      </c>
      <c r="T22" s="71" t="str">
        <f>Sub!E41</f>
        <v>-</v>
      </c>
      <c r="U22" s="71" t="str">
        <f>Sub!F41</f>
        <v>-</v>
      </c>
      <c r="V22" s="71" t="str">
        <f>Sub!G41</f>
        <v>-</v>
      </c>
      <c r="W22" s="71" t="str">
        <f>Sub!H41</f>
        <v>-</v>
      </c>
      <c r="X22" s="71" t="str">
        <f>Sub!I41</f>
        <v>-</v>
      </c>
      <c r="Y22" s="71" t="str">
        <f>Sub!J41</f>
        <v>-</v>
      </c>
      <c r="Z22" s="71" t="str">
        <f>Sub!K41</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Mult!D41</f>
        <v>-</v>
      </c>
      <c r="B35" s="71" t="str">
        <f>Mult!E41</f>
        <v>-</v>
      </c>
      <c r="C35" s="71" t="str">
        <f>Mult!F41</f>
        <v>-</v>
      </c>
      <c r="D35" s="71" t="str">
        <f>Mult!G41</f>
        <v>-</v>
      </c>
      <c r="E35" s="71" t="str">
        <f>Mult!H41</f>
        <v>-</v>
      </c>
      <c r="F35" s="71" t="str">
        <f>Mult!I41</f>
        <v>-</v>
      </c>
      <c r="G35" s="71" t="str">
        <f>Mult!J41</f>
        <v>-</v>
      </c>
      <c r="H35" s="71" t="str">
        <f>Mult!K41</f>
        <v>-</v>
      </c>
      <c r="J35" s="18" t="str">
        <f>HW!D41</f>
        <v>-</v>
      </c>
      <c r="K35" s="18" t="str">
        <f>HW!E41</f>
        <v>-</v>
      </c>
      <c r="L35" s="18" t="str">
        <f>HW!F41</f>
        <v>-</v>
      </c>
      <c r="M35" s="18" t="str">
        <f>HW!G41</f>
        <v>-</v>
      </c>
      <c r="N35" s="18" t="str">
        <f>HW!H41</f>
        <v>-</v>
      </c>
      <c r="O35" s="18" t="str">
        <f>HW!I41</f>
        <v>-</v>
      </c>
      <c r="P35" s="18" t="str">
        <f>HW!J41</f>
        <v>-</v>
      </c>
      <c r="Q35" s="12"/>
      <c r="S35" s="293" t="str">
        <f>WPM!D43</f>
        <v>-</v>
      </c>
      <c r="T35" s="294"/>
      <c r="U35" s="293" t="str">
        <f>WPM!E43</f>
        <v>-</v>
      </c>
      <c r="V35" s="294"/>
      <c r="W35" s="293" t="str">
        <f>WPM!F43</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YFZ3DYl/o3QuARh7NqTT72IshtkPWWwF+3QHzwtxX4hVj3FhlvgFlqjEcTf9eRzVOpXkBAqOLj8kmucrbVU+aA==" saltValue="6/ZTC1q2ZWZWZQYZp2E/kQ=="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1"/>
    <pageSetUpPr fitToPage="1"/>
  </sheetPr>
  <dimension ref="A1:Z44"/>
  <sheetViews>
    <sheetView view="pageLayout" topLeftCell="A2"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'70'!B42</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'70'!N42</f>
        <v>-</v>
      </c>
      <c r="J6" s="48" t="str">
        <f>Spell!N42</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'70'!D42</f>
        <v>-</v>
      </c>
      <c r="B9" s="51" t="str">
        <f>'70'!E42</f>
        <v>-</v>
      </c>
      <c r="C9" s="51" t="str">
        <f>'70'!F42</f>
        <v>-</v>
      </c>
      <c r="D9" s="51" t="str">
        <f>'70'!G42</f>
        <v>-</v>
      </c>
      <c r="E9" s="51" t="str">
        <f>'70'!H42</f>
        <v>-</v>
      </c>
      <c r="F9" s="51" t="str">
        <f>'70'!I42</f>
        <v>-</v>
      </c>
      <c r="G9" s="51" t="str">
        <f>'70'!J42</f>
        <v>-</v>
      </c>
      <c r="H9" s="51" t="str">
        <f>'70'!K42</f>
        <v>-</v>
      </c>
      <c r="J9" s="12" t="str">
        <f>Spell!D42</f>
        <v>-</v>
      </c>
      <c r="K9" s="12" t="str">
        <f>Spell!E42</f>
        <v>-</v>
      </c>
      <c r="L9" s="12" t="str">
        <f>Spell!F42</f>
        <v>-</v>
      </c>
      <c r="M9" s="12" t="str">
        <f>Spell!G42</f>
        <v>-</v>
      </c>
      <c r="N9" s="12" t="str">
        <f>Spell!H42</f>
        <v>-</v>
      </c>
      <c r="O9" s="12" t="str">
        <f>Spell!I42</f>
        <v>-</v>
      </c>
      <c r="P9" s="12" t="str">
        <f>Spell!J42</f>
        <v>-</v>
      </c>
      <c r="Q9" s="12" t="str">
        <f>Spell!K42</f>
        <v>-</v>
      </c>
      <c r="S9" s="293" t="str">
        <f>'IXL ELA'!L44</f>
        <v>-</v>
      </c>
      <c r="T9" s="294"/>
      <c r="U9" s="293" t="str">
        <f>'IXL ELA'!M44</f>
        <v>-</v>
      </c>
      <c r="V9" s="294"/>
      <c r="W9" s="293" t="str">
        <f>'IXL ELA'!N44</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Sub!N42</f>
        <v>-</v>
      </c>
      <c r="J19" s="48" t="str">
        <f>Mult!N42</f>
        <v>-</v>
      </c>
      <c r="L19" s="31"/>
      <c r="S19" s="48" t="str">
        <f>HW!L42</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ELA'!D44</f>
        <v>-</v>
      </c>
      <c r="B22" s="294"/>
      <c r="C22" s="293" t="str">
        <f>'IXL ELA'!E44</f>
        <v>-</v>
      </c>
      <c r="D22" s="294"/>
      <c r="E22" s="293" t="str">
        <f>'IXL ELA'!F44</f>
        <v>-</v>
      </c>
      <c r="F22" s="294"/>
      <c r="G22" s="360"/>
      <c r="H22" s="361"/>
      <c r="I22" s="78"/>
      <c r="J22" s="293" t="str">
        <f>'IXL Math'!D44</f>
        <v>-</v>
      </c>
      <c r="K22" s="294"/>
      <c r="L22" s="293" t="str">
        <f>'IXL Math'!E44</f>
        <v>-</v>
      </c>
      <c r="M22" s="294"/>
      <c r="N22" s="293" t="str">
        <f>'IXL Math'!F44</f>
        <v>-</v>
      </c>
      <c r="O22" s="294"/>
      <c r="P22" s="293"/>
      <c r="Q22" s="294"/>
      <c r="S22" s="71" t="str">
        <f>Sub!D42</f>
        <v>-</v>
      </c>
      <c r="T22" s="71" t="str">
        <f>Sub!E42</f>
        <v>-</v>
      </c>
      <c r="U22" s="71" t="str">
        <f>Sub!F42</f>
        <v>-</v>
      </c>
      <c r="V22" s="71" t="str">
        <f>Sub!G42</f>
        <v>-</v>
      </c>
      <c r="W22" s="71" t="str">
        <f>Sub!H42</f>
        <v>-</v>
      </c>
      <c r="X22" s="71" t="str">
        <f>Sub!I42</f>
        <v>-</v>
      </c>
      <c r="Y22" s="71" t="str">
        <f>Sub!J42</f>
        <v>-</v>
      </c>
      <c r="Z22" s="71" t="str">
        <f>Sub!K42</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Mult!D42</f>
        <v>-</v>
      </c>
      <c r="B35" s="71" t="str">
        <f>Mult!E42</f>
        <v>-</v>
      </c>
      <c r="C35" s="71" t="str">
        <f>Mult!F42</f>
        <v>-</v>
      </c>
      <c r="D35" s="71" t="str">
        <f>Mult!G42</f>
        <v>-</v>
      </c>
      <c r="E35" s="71" t="str">
        <f>Mult!H42</f>
        <v>-</v>
      </c>
      <c r="F35" s="71" t="str">
        <f>Mult!I42</f>
        <v>-</v>
      </c>
      <c r="G35" s="71" t="str">
        <f>Mult!J42</f>
        <v>-</v>
      </c>
      <c r="H35" s="71" t="str">
        <f>Mult!K42</f>
        <v>-</v>
      </c>
      <c r="J35" s="18" t="str">
        <f>HW!D42</f>
        <v>-</v>
      </c>
      <c r="K35" s="18" t="str">
        <f>HW!E42</f>
        <v>-</v>
      </c>
      <c r="L35" s="18" t="str">
        <f>HW!F42</f>
        <v>-</v>
      </c>
      <c r="M35" s="18" t="str">
        <f>HW!G42</f>
        <v>-</v>
      </c>
      <c r="N35" s="18" t="str">
        <f>HW!H42</f>
        <v>-</v>
      </c>
      <c r="O35" s="18" t="str">
        <f>HW!I42</f>
        <v>-</v>
      </c>
      <c r="P35" s="18" t="str">
        <f>HW!J42</f>
        <v>-</v>
      </c>
      <c r="Q35" s="12"/>
      <c r="S35" s="293" t="str">
        <f>WPM!D44</f>
        <v>-</v>
      </c>
      <c r="T35" s="294"/>
      <c r="U35" s="293" t="str">
        <f>WPM!E44</f>
        <v>-</v>
      </c>
      <c r="V35" s="294"/>
      <c r="W35" s="293" t="str">
        <f>WPM!F44</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brS/pbWyze6+WXlLX77BEHy+9zP3YB+V8oo1JRNEp5fiz29487EoOnNBgCuPhjzdoLODVod/M+zqP++0GCoQ2g==" saltValue="cAjaSOJjtM4xNiW/G2PPfQ=="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1"/>
    <pageSetUpPr fitToPage="1"/>
  </sheetPr>
  <dimension ref="A1:Z44"/>
  <sheetViews>
    <sheetView view="pageLayout" topLeftCell="A10" zoomScale="90" zoomScalePageLayoutView="90" workbookViewId="0">
      <selection activeCell="J22" sqref="J22:K22"/>
    </sheetView>
  </sheetViews>
  <sheetFormatPr defaultRowHeight="15" x14ac:dyDescent="0.25"/>
  <cols>
    <col min="1" max="8" width="5.42578125" customWidth="1"/>
    <col min="9" max="9" width="1" customWidth="1"/>
    <col min="10" max="17" width="5.42578125" customWidth="1"/>
    <col min="18" max="18" width="1" customWidth="1"/>
    <col min="19" max="26" width="5.42578125" customWidth="1"/>
  </cols>
  <sheetData>
    <row r="1" spans="1:26" s="23" customFormat="1" ht="39" customHeight="1" x14ac:dyDescent="0.4">
      <c r="A1" s="22"/>
      <c r="B1" s="22"/>
      <c r="C1" s="22"/>
      <c r="D1" s="362" t="s">
        <v>75</v>
      </c>
      <c r="E1" s="362"/>
      <c r="F1" s="362"/>
      <c r="G1" s="362"/>
      <c r="H1" s="362"/>
      <c r="I1" s="362"/>
      <c r="J1" s="362"/>
      <c r="K1" s="362"/>
      <c r="L1" s="362"/>
      <c r="M1" s="362"/>
      <c r="N1" s="362"/>
      <c r="O1" s="362"/>
      <c r="P1" s="362"/>
      <c r="Q1" s="362"/>
      <c r="R1" s="362"/>
      <c r="S1" s="362"/>
      <c r="T1" s="362"/>
      <c r="U1" s="362"/>
      <c r="V1" s="362"/>
      <c r="W1" s="362"/>
      <c r="X1" s="362"/>
      <c r="Y1" s="362"/>
      <c r="Z1" s="362"/>
    </row>
    <row r="2" spans="1:26" s="25" customFormat="1" ht="18.75" customHeight="1" x14ac:dyDescent="0.25">
      <c r="A2" s="24"/>
      <c r="B2" s="24"/>
      <c r="C2" s="24"/>
      <c r="D2" s="363" t="str">
        <f>'70'!B43</f>
        <v xml:space="preserve"> </v>
      </c>
      <c r="E2" s="363"/>
      <c r="F2" s="363"/>
      <c r="G2" s="363"/>
      <c r="H2" s="363"/>
      <c r="I2" s="363"/>
      <c r="J2" s="363"/>
      <c r="K2" s="363"/>
      <c r="L2" s="363"/>
      <c r="M2" s="363"/>
      <c r="N2" s="363"/>
      <c r="O2" s="363"/>
      <c r="P2" s="363"/>
      <c r="Q2" s="363"/>
      <c r="R2" s="363"/>
      <c r="S2" s="363"/>
      <c r="T2" s="363"/>
      <c r="U2" s="363"/>
      <c r="V2" s="363"/>
      <c r="W2" s="363"/>
      <c r="X2" s="363"/>
      <c r="Y2" s="363"/>
      <c r="Z2" s="363"/>
    </row>
    <row r="3" spans="1:26" s="25" customFormat="1" ht="6.75" customHeight="1" x14ac:dyDescent="0.25">
      <c r="A3" s="24"/>
      <c r="B3" s="24"/>
      <c r="C3" s="24"/>
      <c r="D3" s="29"/>
      <c r="E3" s="29"/>
      <c r="F3" s="29"/>
      <c r="G3" s="29"/>
      <c r="H3" s="29"/>
      <c r="I3" s="29"/>
      <c r="J3" s="29"/>
      <c r="K3" s="29"/>
      <c r="L3" s="29"/>
    </row>
    <row r="4" spans="1:26" ht="17.25" customHeight="1" x14ac:dyDescent="0.25">
      <c r="A4" s="271" t="s">
        <v>25</v>
      </c>
      <c r="B4" s="295"/>
      <c r="C4" s="295"/>
      <c r="D4" s="271" t="s">
        <v>27</v>
      </c>
      <c r="E4" s="295"/>
      <c r="F4" s="295"/>
      <c r="G4" s="271" t="s">
        <v>26</v>
      </c>
      <c r="H4" s="295"/>
      <c r="I4" s="271" t="s">
        <v>79</v>
      </c>
      <c r="J4" s="271"/>
      <c r="K4" s="271"/>
      <c r="M4" s="271" t="s">
        <v>45</v>
      </c>
      <c r="N4" s="271"/>
      <c r="O4" s="271"/>
      <c r="P4" s="271"/>
      <c r="Q4" s="271"/>
      <c r="R4" s="271"/>
      <c r="S4" s="271"/>
      <c r="T4" s="271"/>
      <c r="U4" s="271"/>
      <c r="V4" s="271"/>
      <c r="W4" s="271"/>
      <c r="X4" s="271"/>
      <c r="Y4" s="271"/>
      <c r="Z4" s="271"/>
    </row>
    <row r="5" spans="1:26" ht="17.25" customHeight="1" x14ac:dyDescent="0.25">
      <c r="A5" s="364" t="str">
        <f>'70'!A6</f>
        <v>??</v>
      </c>
      <c r="B5" s="365"/>
      <c r="C5" s="365"/>
      <c r="D5" s="364" t="str">
        <f>'70'!D6</f>
        <v>??</v>
      </c>
      <c r="E5" s="365"/>
      <c r="F5" s="365"/>
      <c r="G5" s="364" t="str">
        <f>'70'!G6</f>
        <v>?</v>
      </c>
      <c r="H5" s="365"/>
      <c r="I5" s="369">
        <f ca="1">TODAY()</f>
        <v>45162</v>
      </c>
      <c r="J5" s="369"/>
      <c r="K5" s="369"/>
      <c r="M5" s="366" t="str">
        <f>D2</f>
        <v xml:space="preserve"> </v>
      </c>
      <c r="N5" s="366"/>
      <c r="O5" s="366"/>
      <c r="P5" s="366"/>
      <c r="Q5" s="367" t="s">
        <v>46</v>
      </c>
      <c r="R5" s="367"/>
      <c r="S5" s="367"/>
      <c r="T5" s="367"/>
      <c r="U5" s="368" t="s">
        <v>47</v>
      </c>
      <c r="V5" s="368"/>
      <c r="W5" s="368"/>
      <c r="X5" s="370" t="s">
        <v>48</v>
      </c>
      <c r="Y5" s="370"/>
      <c r="Z5" s="370"/>
    </row>
    <row r="6" spans="1:26" ht="9" customHeight="1" x14ac:dyDescent="0.25">
      <c r="A6" s="48" t="str">
        <f>'70'!N43</f>
        <v>-</v>
      </c>
      <c r="J6" s="48" t="str">
        <f>Spell!N43</f>
        <v>-</v>
      </c>
      <c r="M6" s="28"/>
      <c r="N6" s="28"/>
      <c r="O6" s="28"/>
      <c r="P6" s="28"/>
      <c r="Q6" s="26"/>
      <c r="R6" s="26"/>
      <c r="S6" s="49" t="e">
        <f>#REF!</f>
        <v>#REF!</v>
      </c>
      <c r="T6" s="26"/>
      <c r="U6" s="27"/>
      <c r="V6" s="27"/>
      <c r="W6" s="27"/>
      <c r="X6" s="27"/>
    </row>
    <row r="7" spans="1:26" ht="18" customHeight="1" x14ac:dyDescent="0.25">
      <c r="A7" s="358" t="s">
        <v>12</v>
      </c>
      <c r="B7" s="359"/>
      <c r="C7" s="359"/>
      <c r="D7" s="359"/>
      <c r="E7" s="359"/>
      <c r="F7" s="359"/>
      <c r="G7" s="359"/>
      <c r="H7" s="179" t="s">
        <v>123</v>
      </c>
      <c r="J7" s="358" t="s">
        <v>49</v>
      </c>
      <c r="K7" s="359"/>
      <c r="L7" s="359"/>
      <c r="M7" s="359"/>
      <c r="N7" s="359"/>
      <c r="O7" s="359"/>
      <c r="P7" s="359"/>
      <c r="Q7" s="179" t="s">
        <v>104</v>
      </c>
      <c r="S7" s="358" t="str">
        <f>'1'!S7</f>
        <v>IXL Overall Reading - Grade Level</v>
      </c>
      <c r="T7" s="359"/>
      <c r="U7" s="359"/>
      <c r="V7" s="359"/>
      <c r="W7" s="359"/>
      <c r="X7" s="359"/>
      <c r="Y7" s="359"/>
      <c r="Z7" s="179" t="s">
        <v>105</v>
      </c>
    </row>
    <row r="8" spans="1:26" x14ac:dyDescent="0.25">
      <c r="A8" s="21" t="s">
        <v>0</v>
      </c>
      <c r="B8" s="21" t="s">
        <v>24</v>
      </c>
      <c r="C8" s="21" t="s">
        <v>3</v>
      </c>
      <c r="D8" s="21" t="s">
        <v>4</v>
      </c>
      <c r="E8" s="21" t="s">
        <v>5</v>
      </c>
      <c r="F8" s="21" t="s">
        <v>6</v>
      </c>
      <c r="G8" s="21" t="s">
        <v>7</v>
      </c>
      <c r="H8" s="21" t="s">
        <v>8</v>
      </c>
      <c r="J8" s="21" t="s">
        <v>0</v>
      </c>
      <c r="K8" s="21" t="s">
        <v>24</v>
      </c>
      <c r="L8" s="21" t="s">
        <v>3</v>
      </c>
      <c r="M8" s="21" t="s">
        <v>4</v>
      </c>
      <c r="N8" s="21" t="s">
        <v>5</v>
      </c>
      <c r="O8" s="21" t="s">
        <v>6</v>
      </c>
      <c r="P8" s="21" t="s">
        <v>7</v>
      </c>
      <c r="Q8" s="21" t="s">
        <v>8</v>
      </c>
      <c r="S8" s="279" t="s">
        <v>31</v>
      </c>
      <c r="T8" s="280"/>
      <c r="U8" s="279" t="s">
        <v>32</v>
      </c>
      <c r="V8" s="280"/>
      <c r="W8" s="279" t="s">
        <v>33</v>
      </c>
      <c r="X8" s="280"/>
      <c r="Y8" s="279"/>
      <c r="Z8" s="280"/>
    </row>
    <row r="9" spans="1:26" x14ac:dyDescent="0.25">
      <c r="A9" s="51" t="str">
        <f>'70'!D43</f>
        <v>-</v>
      </c>
      <c r="B9" s="51" t="str">
        <f>'70'!E43</f>
        <v>-</v>
      </c>
      <c r="C9" s="51" t="str">
        <f>'70'!F43</f>
        <v>-</v>
      </c>
      <c r="D9" s="51" t="str">
        <f>'70'!G43</f>
        <v>-</v>
      </c>
      <c r="E9" s="51" t="str">
        <f>'70'!H43</f>
        <v>-</v>
      </c>
      <c r="F9" s="51" t="str">
        <f>'70'!I43</f>
        <v>-</v>
      </c>
      <c r="G9" s="51" t="str">
        <f>'70'!J43</f>
        <v>-</v>
      </c>
      <c r="H9" s="51" t="str">
        <f>'70'!K43</f>
        <v>-</v>
      </c>
      <c r="J9" s="12" t="str">
        <f>Spell!D43</f>
        <v>-</v>
      </c>
      <c r="K9" s="12" t="str">
        <f>Spell!E43</f>
        <v>-</v>
      </c>
      <c r="L9" s="12" t="str">
        <f>Spell!F43</f>
        <v>-</v>
      </c>
      <c r="M9" s="12" t="str">
        <f>Spell!G43</f>
        <v>-</v>
      </c>
      <c r="N9" s="12" t="str">
        <f>Spell!H43</f>
        <v>-</v>
      </c>
      <c r="O9" s="12" t="str">
        <f>Spell!I43</f>
        <v>-</v>
      </c>
      <c r="P9" s="12" t="str">
        <f>Spell!J43</f>
        <v>-</v>
      </c>
      <c r="Q9" s="12" t="str">
        <f>Spell!K43</f>
        <v>-</v>
      </c>
      <c r="S9" s="293" t="str">
        <f>'IXL ELA'!L45</f>
        <v>-</v>
      </c>
      <c r="T9" s="294"/>
      <c r="U9" s="293" t="str">
        <f>'IXL ELA'!M45</f>
        <v>-</v>
      </c>
      <c r="V9" s="294"/>
      <c r="W9" s="293" t="str">
        <f>'IXL ELA'!N45</f>
        <v>-</v>
      </c>
      <c r="X9" s="294"/>
      <c r="Y9" s="293"/>
      <c r="Z9" s="294"/>
    </row>
    <row r="10" spans="1:26" ht="11.45" customHeight="1" x14ac:dyDescent="0.25">
      <c r="A10" s="32"/>
      <c r="B10" s="19"/>
      <c r="C10" s="19"/>
      <c r="D10" s="19"/>
      <c r="E10" s="19"/>
      <c r="F10" s="19"/>
      <c r="G10" s="19"/>
      <c r="H10" s="33"/>
      <c r="J10" s="32"/>
      <c r="K10" s="19"/>
      <c r="L10" s="19"/>
      <c r="M10" s="19"/>
      <c r="N10" s="19"/>
      <c r="O10" s="19"/>
      <c r="P10" s="19"/>
      <c r="Q10" s="33"/>
      <c r="S10" s="32"/>
      <c r="T10" s="19"/>
      <c r="U10" s="19"/>
      <c r="V10" s="19"/>
      <c r="W10" s="19"/>
      <c r="X10" s="19"/>
      <c r="Y10" s="19"/>
      <c r="Z10" s="33"/>
    </row>
    <row r="11" spans="1:26" ht="11.45" customHeight="1" x14ac:dyDescent="0.25">
      <c r="A11" s="8" t="str">
        <f>'70'!$N$6</f>
        <v>-</v>
      </c>
      <c r="B11" s="13" t="str">
        <f>'70'!$N$6</f>
        <v>-</v>
      </c>
      <c r="C11" s="13" t="str">
        <f>'70'!$N$6</f>
        <v>-</v>
      </c>
      <c r="D11" s="13" t="str">
        <f>'70'!$N$6</f>
        <v>-</v>
      </c>
      <c r="E11" s="13" t="str">
        <f>'70'!$N$6</f>
        <v>-</v>
      </c>
      <c r="F11" s="13" t="str">
        <f>'70'!$N$6</f>
        <v>-</v>
      </c>
      <c r="G11" s="13" t="str">
        <f>'70'!$N$6</f>
        <v>-</v>
      </c>
      <c r="H11" s="9" t="str">
        <f>'70'!$N$6</f>
        <v>-</v>
      </c>
      <c r="J11" s="8" t="str">
        <f>Spell!$N$6</f>
        <v>-</v>
      </c>
      <c r="K11" s="13" t="str">
        <f>Spell!$N$6</f>
        <v>-</v>
      </c>
      <c r="L11" s="13" t="str">
        <f>Spell!$N$6</f>
        <v>-</v>
      </c>
      <c r="M11" s="13" t="str">
        <f>Spell!$N$6</f>
        <v>-</v>
      </c>
      <c r="N11" s="13" t="str">
        <f>Spell!$N$6</f>
        <v>-</v>
      </c>
      <c r="O11" s="13" t="str">
        <f>Spell!$N$6</f>
        <v>-</v>
      </c>
      <c r="P11" s="13" t="str">
        <f>Spell!$N$6</f>
        <v>-</v>
      </c>
      <c r="Q11" s="9" t="str">
        <f>Spell!$N$6</f>
        <v>-</v>
      </c>
      <c r="S11" s="8"/>
      <c r="T11" s="13" t="str">
        <f>S8</f>
        <v>First</v>
      </c>
      <c r="U11" s="13" t="str">
        <f>U8</f>
        <v>Second</v>
      </c>
      <c r="V11" s="13" t="str">
        <f>W8</f>
        <v>Third</v>
      </c>
      <c r="W11" s="13"/>
      <c r="X11" s="13"/>
      <c r="Y11" s="13"/>
      <c r="Z11" s="9"/>
    </row>
    <row r="12" spans="1:26" ht="11.45" customHeight="1" x14ac:dyDescent="0.25">
      <c r="A12" s="8" t="str">
        <f>'70'!L6</f>
        <v>-</v>
      </c>
      <c r="B12" s="30" t="e">
        <f t="shared" ref="B12:G12" si="0">(($H$12-$A$12)/7)+A12</f>
        <v>#VALUE!</v>
      </c>
      <c r="C12" s="30" t="e">
        <f t="shared" si="0"/>
        <v>#VALUE!</v>
      </c>
      <c r="D12" s="30" t="e">
        <f t="shared" si="0"/>
        <v>#VALUE!</v>
      </c>
      <c r="E12" s="30" t="e">
        <f t="shared" si="0"/>
        <v>#VALUE!</v>
      </c>
      <c r="F12" s="30" t="e">
        <f t="shared" si="0"/>
        <v>#VALUE!</v>
      </c>
      <c r="G12" s="30" t="e">
        <f t="shared" si="0"/>
        <v>#VALUE!</v>
      </c>
      <c r="H12" s="9" t="str">
        <f>'70'!M6</f>
        <v>-</v>
      </c>
      <c r="J12" s="8" t="str">
        <f>Spell!L6</f>
        <v>-</v>
      </c>
      <c r="K12" s="30" t="e">
        <f t="shared" ref="K12:P12" si="1">(($Q$12-$J$12)/7)+J12</f>
        <v>#VALUE!</v>
      </c>
      <c r="L12" s="30" t="e">
        <f t="shared" si="1"/>
        <v>#VALUE!</v>
      </c>
      <c r="M12" s="30" t="e">
        <f t="shared" si="1"/>
        <v>#VALUE!</v>
      </c>
      <c r="N12" s="30" t="e">
        <f t="shared" si="1"/>
        <v>#VALUE!</v>
      </c>
      <c r="O12" s="30" t="e">
        <f t="shared" si="1"/>
        <v>#VALUE!</v>
      </c>
      <c r="P12" s="30" t="e">
        <f t="shared" si="1"/>
        <v>#VALUE!</v>
      </c>
      <c r="Q12" s="9" t="str">
        <f>Spell!M6</f>
        <v>-</v>
      </c>
      <c r="S12" s="8"/>
      <c r="T12" s="65" t="str">
        <f>S9</f>
        <v>-</v>
      </c>
      <c r="U12" s="65" t="str">
        <f>U9</f>
        <v>-</v>
      </c>
      <c r="V12" s="65" t="str">
        <f>W9</f>
        <v>-</v>
      </c>
      <c r="W12" s="65"/>
      <c r="X12" s="30"/>
      <c r="Y12" s="30"/>
      <c r="Z12" s="9"/>
    </row>
    <row r="13" spans="1:26" ht="11.45" customHeight="1" x14ac:dyDescent="0.25">
      <c r="A13" s="8"/>
      <c r="B13" s="13"/>
      <c r="C13" s="13"/>
      <c r="D13" s="13"/>
      <c r="E13" s="13"/>
      <c r="F13" s="13"/>
      <c r="G13" s="13"/>
      <c r="H13" s="9"/>
      <c r="J13" s="8"/>
      <c r="K13" s="13"/>
      <c r="L13" s="13"/>
      <c r="M13" s="13"/>
      <c r="N13" s="13"/>
      <c r="O13" s="13"/>
      <c r="P13" s="13"/>
      <c r="Q13" s="9"/>
      <c r="S13" s="8"/>
      <c r="T13" s="65" t="str">
        <f>'IXL ELA'!L46</f>
        <v>-</v>
      </c>
      <c r="U13" s="65" t="str">
        <f>'IXL ELA'!M46</f>
        <v>-</v>
      </c>
      <c r="V13" s="65" t="str">
        <f>'IXL ELA'!N46</f>
        <v>-</v>
      </c>
      <c r="W13" s="65"/>
      <c r="X13" s="13"/>
      <c r="Y13" s="13"/>
      <c r="Z13" s="9"/>
    </row>
    <row r="14" spans="1:26" ht="11.45" customHeight="1" x14ac:dyDescent="0.25">
      <c r="A14" s="8" t="str">
        <f>'70'!D44</f>
        <v>-</v>
      </c>
      <c r="B14" s="13" t="str">
        <f>'70'!E44</f>
        <v>-</v>
      </c>
      <c r="C14" s="13" t="str">
        <f>'70'!F44</f>
        <v>-</v>
      </c>
      <c r="D14" s="13" t="str">
        <f>'70'!G44</f>
        <v>-</v>
      </c>
      <c r="E14" s="13" t="str">
        <f>'70'!H44</f>
        <v>-</v>
      </c>
      <c r="F14" s="13" t="str">
        <f>'70'!I44</f>
        <v>-</v>
      </c>
      <c r="G14" s="13" t="str">
        <f>'70'!J44</f>
        <v>-</v>
      </c>
      <c r="H14" s="9" t="str">
        <f>'70'!K44</f>
        <v>-</v>
      </c>
      <c r="J14" s="8" t="str">
        <f>Spell!D44</f>
        <v>-</v>
      </c>
      <c r="K14" s="13" t="str">
        <f>Spell!E44</f>
        <v>-</v>
      </c>
      <c r="L14" s="13" t="str">
        <f>Spell!F44</f>
        <v>-</v>
      </c>
      <c r="M14" s="13" t="str">
        <f>Spell!G44</f>
        <v>-</v>
      </c>
      <c r="N14" s="13" t="str">
        <f>Spell!H44</f>
        <v>-</v>
      </c>
      <c r="O14" s="13" t="str">
        <f>Spell!I44</f>
        <v>-</v>
      </c>
      <c r="P14" s="13" t="str">
        <f>Spell!J44</f>
        <v>-</v>
      </c>
      <c r="Q14" s="9" t="str">
        <f>Spell!K44</f>
        <v>-</v>
      </c>
      <c r="S14" s="8"/>
      <c r="T14" s="65" t="str">
        <f>'IXL ELA'!L7</f>
        <v>-</v>
      </c>
      <c r="U14" s="65" t="e">
        <f>((V14-T14)/2+T14)</f>
        <v>#VALUE!</v>
      </c>
      <c r="V14" s="65" t="str">
        <f>'IXL ELA'!M7</f>
        <v>-</v>
      </c>
      <c r="X14" s="13"/>
      <c r="Y14" s="13"/>
      <c r="Z14" s="9"/>
    </row>
    <row r="15" spans="1:26" ht="11.45" customHeight="1" x14ac:dyDescent="0.25">
      <c r="A15" s="32"/>
      <c r="B15" s="19"/>
      <c r="C15" s="19"/>
      <c r="D15" s="19"/>
      <c r="E15" s="19"/>
      <c r="F15" s="19"/>
      <c r="G15" s="19"/>
      <c r="H15" s="33"/>
      <c r="J15" s="32"/>
      <c r="K15" s="19"/>
      <c r="L15" s="19"/>
      <c r="M15" s="19"/>
      <c r="N15" s="19"/>
      <c r="O15" s="19"/>
      <c r="P15" s="19"/>
      <c r="Q15" s="33"/>
      <c r="S15" s="32"/>
      <c r="T15" s="65" t="str">
        <f>'IXL ELA'!$N$7</f>
        <v>-</v>
      </c>
      <c r="U15" s="65" t="str">
        <f>'IXL ELA'!$N$7</f>
        <v>-</v>
      </c>
      <c r="V15" s="65" t="str">
        <f>'IXL ELA'!$N$7</f>
        <v>-</v>
      </c>
      <c r="X15" s="19"/>
      <c r="Y15" s="19"/>
      <c r="Z15" s="33"/>
    </row>
    <row r="16" spans="1:26" ht="11.45" customHeight="1" x14ac:dyDescent="0.25">
      <c r="A16" s="32"/>
      <c r="B16" s="19"/>
      <c r="C16" s="19"/>
      <c r="D16" s="19"/>
      <c r="E16" s="19"/>
      <c r="F16" s="19"/>
      <c r="G16" s="19"/>
      <c r="H16" s="33"/>
      <c r="J16" s="32"/>
      <c r="K16" s="19"/>
      <c r="L16" s="19"/>
      <c r="M16" s="19"/>
      <c r="N16" s="19"/>
      <c r="O16" s="19"/>
      <c r="P16" s="19"/>
      <c r="Q16" s="33"/>
      <c r="S16" s="32"/>
      <c r="T16" s="19"/>
      <c r="U16" s="19"/>
      <c r="V16" s="19"/>
      <c r="W16" s="19"/>
      <c r="X16" s="19"/>
      <c r="Y16" s="19"/>
      <c r="Z16" s="33"/>
    </row>
    <row r="17" spans="1:26" ht="11.45" customHeight="1" x14ac:dyDescent="0.25">
      <c r="A17" s="32"/>
      <c r="B17" s="19"/>
      <c r="C17" s="19"/>
      <c r="D17" s="19"/>
      <c r="E17" s="19"/>
      <c r="F17" s="19"/>
      <c r="G17" s="19"/>
      <c r="H17" s="33"/>
      <c r="J17" s="32"/>
      <c r="K17" s="19"/>
      <c r="L17" s="19"/>
      <c r="M17" s="19"/>
      <c r="N17" s="19"/>
      <c r="O17" s="19"/>
      <c r="P17" s="19"/>
      <c r="Q17" s="33"/>
      <c r="S17" s="32"/>
      <c r="T17" s="19"/>
      <c r="U17" s="19"/>
      <c r="V17" s="19"/>
      <c r="W17" s="19"/>
      <c r="X17" s="19"/>
      <c r="Y17" s="19"/>
      <c r="Z17" s="33"/>
    </row>
    <row r="18" spans="1:26" ht="11.45" customHeight="1" x14ac:dyDescent="0.25">
      <c r="A18" s="35"/>
      <c r="B18" s="11"/>
      <c r="C18" s="11"/>
      <c r="D18" s="11"/>
      <c r="E18" s="11"/>
      <c r="F18" s="11"/>
      <c r="G18" s="11"/>
      <c r="H18" s="36"/>
      <c r="J18" s="35"/>
      <c r="K18" s="11"/>
      <c r="L18" s="11"/>
      <c r="M18" s="11"/>
      <c r="N18" s="11"/>
      <c r="O18" s="11"/>
      <c r="P18" s="11"/>
      <c r="Q18" s="36"/>
      <c r="S18" s="35"/>
      <c r="T18" s="11"/>
      <c r="U18" s="11"/>
      <c r="V18" s="11"/>
      <c r="W18" s="11"/>
      <c r="X18" s="11"/>
      <c r="Y18" s="11"/>
      <c r="Z18" s="36"/>
    </row>
    <row r="19" spans="1:26" ht="7.5" customHeight="1" x14ac:dyDescent="0.25">
      <c r="A19" s="48" t="str">
        <f>Sub!N43</f>
        <v>-</v>
      </c>
      <c r="J19" s="48" t="str">
        <f>Mult!N43</f>
        <v>-</v>
      </c>
      <c r="L19" s="31"/>
      <c r="S19" s="48" t="str">
        <f>HW!L43</f>
        <v>-</v>
      </c>
    </row>
    <row r="20" spans="1:26" ht="18" customHeight="1" x14ac:dyDescent="0.25">
      <c r="A20" s="358" t="s">
        <v>190</v>
      </c>
      <c r="B20" s="359"/>
      <c r="C20" s="359"/>
      <c r="D20" s="359"/>
      <c r="E20" s="359"/>
      <c r="F20" s="359"/>
      <c r="G20" s="359"/>
      <c r="H20" s="179" t="s">
        <v>191</v>
      </c>
      <c r="J20" s="358" t="str">
        <f>'1'!J20</f>
        <v>IXL Overall Math - Grade Level</v>
      </c>
      <c r="K20" s="359"/>
      <c r="L20" s="359"/>
      <c r="M20" s="359"/>
      <c r="N20" s="359"/>
      <c r="O20" s="359"/>
      <c r="P20" s="359"/>
      <c r="Q20" s="179" t="s">
        <v>105</v>
      </c>
      <c r="S20" s="358" t="s">
        <v>50</v>
      </c>
      <c r="T20" s="359"/>
      <c r="U20" s="359"/>
      <c r="V20" s="359"/>
      <c r="W20" s="359"/>
      <c r="X20" s="359"/>
      <c r="Y20" s="359"/>
      <c r="Z20" s="179" t="s">
        <v>105</v>
      </c>
    </row>
    <row r="21" spans="1:26" x14ac:dyDescent="0.25">
      <c r="A21" s="279" t="s">
        <v>31</v>
      </c>
      <c r="B21" s="280"/>
      <c r="C21" s="279" t="s">
        <v>32</v>
      </c>
      <c r="D21" s="280"/>
      <c r="E21" s="279" t="s">
        <v>33</v>
      </c>
      <c r="F21" s="280"/>
      <c r="G21" s="279"/>
      <c r="H21" s="280"/>
      <c r="J21" s="279" t="s">
        <v>31</v>
      </c>
      <c r="K21" s="280"/>
      <c r="L21" s="279" t="s">
        <v>32</v>
      </c>
      <c r="M21" s="280"/>
      <c r="N21" s="279" t="s">
        <v>33</v>
      </c>
      <c r="O21" s="280"/>
      <c r="P21" s="279"/>
      <c r="Q21" s="280"/>
      <c r="S21" s="21" t="s">
        <v>0</v>
      </c>
      <c r="T21" s="21" t="s">
        <v>24</v>
      </c>
      <c r="U21" s="21" t="s">
        <v>3</v>
      </c>
      <c r="V21" s="21" t="s">
        <v>4</v>
      </c>
      <c r="W21" s="21" t="s">
        <v>5</v>
      </c>
      <c r="X21" s="21" t="s">
        <v>6</v>
      </c>
      <c r="Y21" s="21" t="s">
        <v>7</v>
      </c>
      <c r="Z21" s="21" t="s">
        <v>8</v>
      </c>
    </row>
    <row r="22" spans="1:26" x14ac:dyDescent="0.25">
      <c r="A22" s="293" t="str">
        <f>'IXL ELA'!D45</f>
        <v>-</v>
      </c>
      <c r="B22" s="294"/>
      <c r="C22" s="293" t="str">
        <f>'IXL ELA'!E45</f>
        <v>-</v>
      </c>
      <c r="D22" s="294"/>
      <c r="E22" s="293" t="str">
        <f>'IXL ELA'!F45</f>
        <v>-</v>
      </c>
      <c r="F22" s="294"/>
      <c r="G22" s="360"/>
      <c r="H22" s="361"/>
      <c r="I22" s="78"/>
      <c r="J22" s="293" t="str">
        <f>'IXL Math'!D45</f>
        <v>-</v>
      </c>
      <c r="K22" s="294"/>
      <c r="L22" s="293" t="str">
        <f>'IXL Math'!E45</f>
        <v>-</v>
      </c>
      <c r="M22" s="294"/>
      <c r="N22" s="293" t="str">
        <f>'IXL Math'!F45</f>
        <v>-</v>
      </c>
      <c r="O22" s="294"/>
      <c r="P22" s="293"/>
      <c r="Q22" s="294"/>
      <c r="S22" s="71" t="str">
        <f>Sub!D43</f>
        <v>-</v>
      </c>
      <c r="T22" s="71" t="str">
        <f>Sub!E43</f>
        <v>-</v>
      </c>
      <c r="U22" s="71" t="str">
        <f>Sub!F43</f>
        <v>-</v>
      </c>
      <c r="V22" s="71" t="str">
        <f>Sub!G43</f>
        <v>-</v>
      </c>
      <c r="W22" s="71" t="str">
        <f>Sub!H43</f>
        <v>-</v>
      </c>
      <c r="X22" s="71" t="str">
        <f>Sub!I43</f>
        <v>-</v>
      </c>
      <c r="Y22" s="71" t="str">
        <f>Sub!J43</f>
        <v>-</v>
      </c>
      <c r="Z22" s="71" t="str">
        <f>Sub!K43</f>
        <v>-</v>
      </c>
    </row>
    <row r="23" spans="1:26" ht="11.45" customHeight="1" x14ac:dyDescent="0.25">
      <c r="A23" s="32"/>
      <c r="B23" s="19"/>
      <c r="C23" s="19"/>
      <c r="D23" s="19"/>
      <c r="E23" s="19"/>
      <c r="F23" s="19"/>
      <c r="G23" s="19"/>
      <c r="H23" s="33"/>
      <c r="J23" s="32"/>
      <c r="K23" s="19"/>
      <c r="L23" s="19"/>
      <c r="M23" s="19"/>
      <c r="N23" s="19"/>
      <c r="O23" s="19"/>
      <c r="P23" s="19"/>
      <c r="Q23" s="33"/>
      <c r="S23" s="41"/>
      <c r="T23" s="43"/>
      <c r="U23" s="43"/>
      <c r="V23" s="43"/>
      <c r="W23" s="43"/>
      <c r="X23" s="43"/>
      <c r="Y23" s="43"/>
      <c r="Z23" s="44"/>
    </row>
    <row r="24" spans="1:26" ht="11.45" customHeight="1" x14ac:dyDescent="0.25">
      <c r="A24" s="8"/>
      <c r="B24" s="13" t="str">
        <f>A21</f>
        <v>First</v>
      </c>
      <c r="C24" s="13" t="str">
        <f>C21</f>
        <v>Second</v>
      </c>
      <c r="D24" s="13" t="str">
        <f>E21</f>
        <v>Third</v>
      </c>
      <c r="E24" s="13"/>
      <c r="F24" s="13"/>
      <c r="G24" s="13"/>
      <c r="H24" s="9"/>
      <c r="J24" s="8"/>
      <c r="K24" s="13" t="str">
        <f>J21</f>
        <v>First</v>
      </c>
      <c r="L24" s="13" t="str">
        <f>L21</f>
        <v>Second</v>
      </c>
      <c r="M24" s="13" t="str">
        <f>N21</f>
        <v>Third</v>
      </c>
      <c r="N24" s="13"/>
      <c r="O24" s="13"/>
      <c r="P24" s="13"/>
      <c r="Q24" s="9"/>
      <c r="S24" s="37" t="str">
        <f>Sub!$N$6</f>
        <v>-</v>
      </c>
      <c r="T24" s="14" t="str">
        <f>Sub!$N$6</f>
        <v>-</v>
      </c>
      <c r="U24" s="14" t="str">
        <f>Sub!$N$6</f>
        <v>-</v>
      </c>
      <c r="V24" s="14" t="str">
        <f>Sub!$N$6</f>
        <v>-</v>
      </c>
      <c r="W24" s="14" t="str">
        <f>Sub!$N$6</f>
        <v>-</v>
      </c>
      <c r="X24" s="14" t="str">
        <f>Sub!$N$6</f>
        <v>-</v>
      </c>
      <c r="Y24" s="14" t="str">
        <f>Sub!$N$6</f>
        <v>-</v>
      </c>
      <c r="Z24" s="46" t="str">
        <f>Sub!$N$6</f>
        <v>-</v>
      </c>
    </row>
    <row r="25" spans="1:26" ht="11.45" customHeight="1" x14ac:dyDescent="0.25">
      <c r="A25" s="8"/>
      <c r="B25" s="65" t="str">
        <f>A22</f>
        <v>-</v>
      </c>
      <c r="C25" s="65" t="str">
        <f>C22</f>
        <v>-</v>
      </c>
      <c r="D25" s="65" t="str">
        <f>E22</f>
        <v>-</v>
      </c>
      <c r="E25" s="65"/>
      <c r="F25" s="30" t="s">
        <v>71</v>
      </c>
      <c r="G25" s="30"/>
      <c r="H25" s="9"/>
      <c r="J25" s="8"/>
      <c r="K25" s="65" t="str">
        <f>J22</f>
        <v>-</v>
      </c>
      <c r="L25" s="65" t="str">
        <f>L22</f>
        <v>-</v>
      </c>
      <c r="M25" s="65" t="str">
        <f>N22</f>
        <v>-</v>
      </c>
      <c r="N25" s="65"/>
      <c r="O25" s="30"/>
      <c r="P25" s="30"/>
      <c r="Q25" s="9"/>
      <c r="S25" s="37" t="str">
        <f>Sub!L6</f>
        <v>-</v>
      </c>
      <c r="T25" s="14" t="e">
        <f t="shared" ref="T25:Y25" si="2">(($Z$25-$S$25)/7)+S25</f>
        <v>#VALUE!</v>
      </c>
      <c r="U25" s="14" t="e">
        <f t="shared" si="2"/>
        <v>#VALUE!</v>
      </c>
      <c r="V25" s="14" t="e">
        <f t="shared" si="2"/>
        <v>#VALUE!</v>
      </c>
      <c r="W25" s="14" t="e">
        <f t="shared" si="2"/>
        <v>#VALUE!</v>
      </c>
      <c r="X25" s="14" t="e">
        <f t="shared" si="2"/>
        <v>#VALUE!</v>
      </c>
      <c r="Y25" s="14" t="e">
        <f t="shared" si="2"/>
        <v>#VALUE!</v>
      </c>
      <c r="Z25" s="46" t="str">
        <f>Sub!M6</f>
        <v>-</v>
      </c>
    </row>
    <row r="26" spans="1:26" ht="11.45" customHeight="1" x14ac:dyDescent="0.25">
      <c r="A26" s="8"/>
      <c r="B26" s="65" t="str">
        <f>'IXL ELA'!D46</f>
        <v>-</v>
      </c>
      <c r="C26" s="65" t="str">
        <f>'IXL ELA'!E46</f>
        <v>-</v>
      </c>
      <c r="D26" s="65" t="str">
        <f>'IXL ELA'!F46</f>
        <v>-</v>
      </c>
      <c r="E26" s="65"/>
      <c r="F26" s="13" t="s">
        <v>72</v>
      </c>
      <c r="G26" s="13"/>
      <c r="H26" s="9"/>
      <c r="J26" s="8"/>
      <c r="K26" s="65" t="str">
        <f>'IXL Math'!D46</f>
        <v>-</v>
      </c>
      <c r="L26" s="65" t="str">
        <f>'IXL Math'!E46</f>
        <v>-</v>
      </c>
      <c r="M26" s="65" t="str">
        <f>'IXL Math'!F46</f>
        <v>-</v>
      </c>
      <c r="N26" s="65"/>
      <c r="O26" s="13"/>
      <c r="P26" s="13"/>
      <c r="Q26" s="9"/>
      <c r="S26" s="38"/>
      <c r="T26" s="42"/>
      <c r="U26" s="42"/>
      <c r="V26" s="42"/>
      <c r="W26" s="42"/>
      <c r="X26" s="42"/>
      <c r="Y26" s="42"/>
      <c r="Z26" s="45"/>
    </row>
    <row r="27" spans="1:26" ht="11.45" customHeight="1" x14ac:dyDescent="0.25">
      <c r="A27" s="8"/>
      <c r="B27" s="65" t="str">
        <f>'IXL ELA'!H7</f>
        <v>-</v>
      </c>
      <c r="C27" s="65" t="e">
        <f>((D27-B27)/2)+B27</f>
        <v>#VALUE!</v>
      </c>
      <c r="D27" s="65" t="str">
        <f>'IXL ELA'!I7</f>
        <v>-</v>
      </c>
      <c r="E27" s="65"/>
      <c r="F27" s="13" t="s">
        <v>73</v>
      </c>
      <c r="G27" s="13"/>
      <c r="H27" s="9"/>
      <c r="J27" s="8"/>
      <c r="K27" s="65" t="str">
        <f>'IXL Math'!H7</f>
        <v>-</v>
      </c>
      <c r="L27" s="65" t="e">
        <f>((M27-K27)/2)+K27</f>
        <v>#VALUE!</v>
      </c>
      <c r="M27" s="65" t="str">
        <f>'IXL Math'!I7</f>
        <v>-</v>
      </c>
      <c r="N27" s="65"/>
      <c r="O27" s="13"/>
      <c r="P27" s="13"/>
      <c r="Q27" s="9"/>
      <c r="S27" s="37" t="str">
        <f>Sub!D44</f>
        <v>-</v>
      </c>
      <c r="T27" s="14" t="str">
        <f>Sub!E44</f>
        <v>-</v>
      </c>
      <c r="U27" s="14" t="str">
        <f>Sub!F44</f>
        <v>-</v>
      </c>
      <c r="V27" s="14" t="str">
        <f>Sub!G44</f>
        <v>-</v>
      </c>
      <c r="W27" s="14" t="str">
        <f>Sub!H44</f>
        <v>-</v>
      </c>
      <c r="X27" s="14" t="str">
        <f>Sub!I44</f>
        <v>-</v>
      </c>
      <c r="Y27" s="14" t="str">
        <f>Sub!J44</f>
        <v>-</v>
      </c>
      <c r="Z27" s="46" t="str">
        <f>Sub!K44</f>
        <v>-</v>
      </c>
    </row>
    <row r="28" spans="1:26" ht="11.45" customHeight="1" x14ac:dyDescent="0.25">
      <c r="A28" s="32"/>
      <c r="B28" s="65" t="str">
        <f>'IXL ELA'!$J$7</f>
        <v>-</v>
      </c>
      <c r="C28" s="65" t="str">
        <f>'IXL ELA'!$J$7</f>
        <v>-</v>
      </c>
      <c r="D28" s="65" t="str">
        <f>'IXL ELA'!$J$7</f>
        <v>-</v>
      </c>
      <c r="E28" s="65"/>
      <c r="F28" s="77" t="s">
        <v>74</v>
      </c>
      <c r="G28" s="19"/>
      <c r="H28" s="33"/>
      <c r="J28" s="32"/>
      <c r="K28" s="65" t="str">
        <f>'IXL Math'!$J$7</f>
        <v>-</v>
      </c>
      <c r="L28" s="65" t="str">
        <f>'IXL Math'!$J$7</f>
        <v>-</v>
      </c>
      <c r="M28" s="65" t="str">
        <f>'IXL Math'!$J$7</f>
        <v>-</v>
      </c>
      <c r="N28" s="65" t="str">
        <f>Math!$I$6</f>
        <v>-</v>
      </c>
      <c r="O28" s="19"/>
      <c r="P28" s="19"/>
      <c r="Q28" s="33"/>
      <c r="S28" s="32"/>
      <c r="T28" s="19"/>
      <c r="U28" s="19"/>
      <c r="V28" s="19"/>
      <c r="W28" s="19"/>
      <c r="X28" s="19"/>
      <c r="Y28" s="19"/>
      <c r="Z28" s="33"/>
    </row>
    <row r="29" spans="1:26" ht="11.45" customHeight="1" x14ac:dyDescent="0.25">
      <c r="A29" s="32"/>
      <c r="B29" s="19"/>
      <c r="C29" s="19"/>
      <c r="D29" s="19"/>
      <c r="E29" s="19"/>
      <c r="F29" s="19"/>
      <c r="G29" s="19"/>
      <c r="H29" s="33"/>
      <c r="J29" s="32"/>
      <c r="K29" s="19"/>
      <c r="L29" s="19"/>
      <c r="M29" s="19"/>
      <c r="N29" s="19"/>
      <c r="O29" s="19"/>
      <c r="P29" s="19"/>
      <c r="Q29" s="33"/>
      <c r="S29" s="32"/>
      <c r="T29" s="19"/>
      <c r="U29" s="19"/>
      <c r="V29" s="19"/>
      <c r="W29" s="19"/>
      <c r="X29" s="19"/>
      <c r="Y29" s="19"/>
      <c r="Z29" s="33"/>
    </row>
    <row r="30" spans="1:26" ht="11.45" customHeight="1" x14ac:dyDescent="0.25">
      <c r="A30" s="32"/>
      <c r="B30" s="19"/>
      <c r="C30" s="19"/>
      <c r="D30" s="19"/>
      <c r="E30" s="19"/>
      <c r="F30" s="19"/>
      <c r="G30" s="19"/>
      <c r="H30" s="33"/>
      <c r="J30" s="32"/>
      <c r="K30" s="19"/>
      <c r="L30" s="19"/>
      <c r="M30" s="19"/>
      <c r="N30" s="19"/>
      <c r="O30" s="19"/>
      <c r="P30" s="19"/>
      <c r="Q30" s="33"/>
      <c r="S30" s="32"/>
      <c r="T30" s="19"/>
      <c r="U30" s="19"/>
      <c r="V30" s="19"/>
      <c r="W30" s="19"/>
      <c r="X30" s="19"/>
      <c r="Y30" s="19"/>
      <c r="Z30" s="33"/>
    </row>
    <row r="31" spans="1:26" ht="11.45" customHeight="1" x14ac:dyDescent="0.25">
      <c r="A31" s="35"/>
      <c r="B31" s="11"/>
      <c r="C31" s="11"/>
      <c r="D31" s="11"/>
      <c r="E31" s="11"/>
      <c r="F31" s="11"/>
      <c r="G31" s="11"/>
      <c r="H31" s="36"/>
      <c r="J31" s="35"/>
      <c r="K31" s="11"/>
      <c r="L31" s="11"/>
      <c r="M31" s="11"/>
      <c r="N31" s="11"/>
      <c r="O31" s="11"/>
      <c r="P31" s="11"/>
      <c r="Q31" s="36"/>
      <c r="S31" s="35"/>
      <c r="T31" s="11"/>
      <c r="U31" s="11"/>
      <c r="V31" s="11"/>
      <c r="W31" s="11"/>
      <c r="X31" s="11"/>
      <c r="Y31" s="11"/>
      <c r="Z31" s="36"/>
    </row>
    <row r="32" spans="1:26" ht="7.5" customHeight="1" x14ac:dyDescent="0.25">
      <c r="A32" s="50" t="e">
        <f>#REF!</f>
        <v>#REF!</v>
      </c>
      <c r="J32" s="50" t="e">
        <f>#REF!</f>
        <v>#REF!</v>
      </c>
      <c r="S32" s="50"/>
    </row>
    <row r="33" spans="1:26" ht="18" customHeight="1" x14ac:dyDescent="0.25">
      <c r="A33" s="358" t="s">
        <v>51</v>
      </c>
      <c r="B33" s="359"/>
      <c r="C33" s="359"/>
      <c r="D33" s="359"/>
      <c r="E33" s="359"/>
      <c r="F33" s="359"/>
      <c r="G33" s="359"/>
      <c r="H33" s="179" t="s">
        <v>106</v>
      </c>
      <c r="J33" s="358" t="s">
        <v>17</v>
      </c>
      <c r="K33" s="359"/>
      <c r="L33" s="359"/>
      <c r="M33" s="359"/>
      <c r="N33" s="359"/>
      <c r="O33" s="359"/>
      <c r="P33" s="359"/>
      <c r="Q33" s="179" t="s">
        <v>104</v>
      </c>
      <c r="S33" s="358" t="s">
        <v>124</v>
      </c>
      <c r="T33" s="359"/>
      <c r="U33" s="359"/>
      <c r="V33" s="359"/>
      <c r="W33" s="359"/>
      <c r="X33" s="359"/>
      <c r="Y33" s="359"/>
      <c r="Z33" s="179" t="s">
        <v>105</v>
      </c>
    </row>
    <row r="34" spans="1:26" x14ac:dyDescent="0.25">
      <c r="A34" s="21" t="s">
        <v>0</v>
      </c>
      <c r="B34" s="21" t="s">
        <v>24</v>
      </c>
      <c r="C34" s="21" t="s">
        <v>3</v>
      </c>
      <c r="D34" s="21" t="s">
        <v>4</v>
      </c>
      <c r="E34" s="21" t="s">
        <v>5</v>
      </c>
      <c r="F34" s="21" t="s">
        <v>6</v>
      </c>
      <c r="G34" s="21" t="s">
        <v>7</v>
      </c>
      <c r="H34" s="21" t="s">
        <v>8</v>
      </c>
      <c r="J34" s="21" t="s">
        <v>52</v>
      </c>
      <c r="K34" s="21" t="s">
        <v>57</v>
      </c>
      <c r="L34" s="21" t="s">
        <v>53</v>
      </c>
      <c r="M34" s="21" t="s">
        <v>54</v>
      </c>
      <c r="N34" s="21" t="s">
        <v>55</v>
      </c>
      <c r="O34" s="21" t="s">
        <v>56</v>
      </c>
      <c r="P34" s="21" t="s">
        <v>9</v>
      </c>
      <c r="Q34" s="21"/>
      <c r="S34" s="279" t="s">
        <v>31</v>
      </c>
      <c r="T34" s="280"/>
      <c r="U34" s="279" t="s">
        <v>32</v>
      </c>
      <c r="V34" s="280"/>
      <c r="W34" s="279" t="s">
        <v>33</v>
      </c>
      <c r="X34" s="280"/>
      <c r="Y34" s="279"/>
      <c r="Z34" s="280"/>
    </row>
    <row r="35" spans="1:26" x14ac:dyDescent="0.25">
      <c r="A35" s="71" t="str">
        <f>Mult!D43</f>
        <v>-</v>
      </c>
      <c r="B35" s="71" t="str">
        <f>Mult!E43</f>
        <v>-</v>
      </c>
      <c r="C35" s="71" t="str">
        <f>Mult!F43</f>
        <v>-</v>
      </c>
      <c r="D35" s="71" t="str">
        <f>Mult!G43</f>
        <v>-</v>
      </c>
      <c r="E35" s="71" t="str">
        <f>Mult!H43</f>
        <v>-</v>
      </c>
      <c r="F35" s="71" t="str">
        <f>Mult!I43</f>
        <v>-</v>
      </c>
      <c r="G35" s="71" t="str">
        <f>Mult!J43</f>
        <v>-</v>
      </c>
      <c r="H35" s="71" t="str">
        <f>Mult!K43</f>
        <v>-</v>
      </c>
      <c r="J35" s="18" t="str">
        <f>HW!D43</f>
        <v>-</v>
      </c>
      <c r="K35" s="18" t="str">
        <f>HW!E43</f>
        <v>-</v>
      </c>
      <c r="L35" s="18" t="str">
        <f>HW!F43</f>
        <v>-</v>
      </c>
      <c r="M35" s="18" t="str">
        <f>HW!G43</f>
        <v>-</v>
      </c>
      <c r="N35" s="18" t="str">
        <f>HW!H43</f>
        <v>-</v>
      </c>
      <c r="O35" s="18" t="str">
        <f>HW!I43</f>
        <v>-</v>
      </c>
      <c r="P35" s="18" t="str">
        <f>HW!J43</f>
        <v>-</v>
      </c>
      <c r="Q35" s="12"/>
      <c r="S35" s="293" t="str">
        <f>WPM!D35</f>
        <v>-</v>
      </c>
      <c r="T35" s="294"/>
      <c r="U35" s="293" t="str">
        <f>WPM!E35</f>
        <v>-</v>
      </c>
      <c r="V35" s="294"/>
      <c r="W35" s="293" t="str">
        <f>WPM!F35</f>
        <v>-</v>
      </c>
      <c r="X35" s="294"/>
      <c r="Y35" s="360"/>
      <c r="Z35" s="361"/>
    </row>
    <row r="36" spans="1:26" ht="11.45" customHeight="1" x14ac:dyDescent="0.25">
      <c r="A36" s="39"/>
      <c r="B36" s="40"/>
      <c r="C36" s="40"/>
      <c r="D36" s="40"/>
      <c r="E36" s="40"/>
      <c r="F36" s="40"/>
      <c r="G36" s="40"/>
      <c r="H36" s="47"/>
      <c r="J36" s="39"/>
      <c r="K36" s="40"/>
      <c r="L36" s="40"/>
      <c r="M36" s="40"/>
      <c r="N36" s="40"/>
      <c r="O36" s="40"/>
      <c r="P36" s="40"/>
      <c r="Q36" s="33"/>
      <c r="S36" s="32"/>
      <c r="T36" s="19"/>
      <c r="U36" s="19"/>
      <c r="V36" s="19"/>
      <c r="W36" s="19"/>
      <c r="X36" s="19"/>
      <c r="Y36" s="19"/>
      <c r="Z36" s="33"/>
    </row>
    <row r="37" spans="1:26" ht="11.45" customHeight="1" x14ac:dyDescent="0.25">
      <c r="A37" s="37" t="str">
        <f>Mult!$N$6</f>
        <v>-</v>
      </c>
      <c r="B37" s="14" t="str">
        <f>Mult!$N$6</f>
        <v>-</v>
      </c>
      <c r="C37" s="14" t="str">
        <f>Mult!$N$6</f>
        <v>-</v>
      </c>
      <c r="D37" s="14" t="str">
        <f>Mult!$N$6</f>
        <v>-</v>
      </c>
      <c r="E37" s="14" t="str">
        <f>Mult!$N$6</f>
        <v>-</v>
      </c>
      <c r="F37" s="14" t="str">
        <f>Mult!$N$6</f>
        <v>-</v>
      </c>
      <c r="G37" s="14" t="str">
        <f>Mult!$N$6</f>
        <v>-</v>
      </c>
      <c r="H37" s="46" t="str">
        <f>Mult!$N$6</f>
        <v>-</v>
      </c>
      <c r="J37" s="37" t="str">
        <f>HW!$L$6</f>
        <v>-</v>
      </c>
      <c r="K37" s="14" t="str">
        <f>HW!$L$6</f>
        <v>-</v>
      </c>
      <c r="L37" s="14" t="str">
        <f>HW!$L$6</f>
        <v>-</v>
      </c>
      <c r="M37" s="14" t="str">
        <f>HW!$L$6</f>
        <v>-</v>
      </c>
      <c r="N37" s="14" t="str">
        <f>HW!$L$6</f>
        <v>-</v>
      </c>
      <c r="O37" s="14" t="str">
        <f>HW!$L$6</f>
        <v>-</v>
      </c>
      <c r="P37" s="14" t="str">
        <f>HW!$L$6</f>
        <v>-</v>
      </c>
      <c r="Q37" s="9"/>
      <c r="S37" s="8"/>
      <c r="T37" s="13" t="str">
        <f>S34</f>
        <v>First</v>
      </c>
      <c r="U37" s="13" t="str">
        <f>U34</f>
        <v>Second</v>
      </c>
      <c r="V37" s="13" t="str">
        <f>W34</f>
        <v>Third</v>
      </c>
      <c r="W37" s="13"/>
      <c r="X37" s="13"/>
      <c r="Y37" s="13"/>
      <c r="Z37" s="9"/>
    </row>
    <row r="38" spans="1:26" ht="11.45" customHeight="1" x14ac:dyDescent="0.25">
      <c r="A38" s="37" t="str">
        <f>Mult!L6</f>
        <v>-</v>
      </c>
      <c r="B38" s="14" t="e">
        <f t="shared" ref="B38:G38" si="3">(($H$38-$A$38)/7)+A38</f>
        <v>#VALUE!</v>
      </c>
      <c r="C38" s="14" t="e">
        <f t="shared" si="3"/>
        <v>#VALUE!</v>
      </c>
      <c r="D38" s="14" t="e">
        <f t="shared" si="3"/>
        <v>#VALUE!</v>
      </c>
      <c r="E38" s="14" t="e">
        <f t="shared" si="3"/>
        <v>#VALUE!</v>
      </c>
      <c r="F38" s="14" t="e">
        <f t="shared" si="3"/>
        <v>#VALUE!</v>
      </c>
      <c r="G38" s="14" t="e">
        <f t="shared" si="3"/>
        <v>#VALUE!</v>
      </c>
      <c r="H38" s="46" t="str">
        <f>Mult!M6</f>
        <v>-</v>
      </c>
      <c r="J38" s="37" t="str">
        <f>HW!$K$6</f>
        <v>-</v>
      </c>
      <c r="K38" s="14" t="str">
        <f>HW!$K$6</f>
        <v>-</v>
      </c>
      <c r="L38" s="14" t="str">
        <f>HW!$K$6</f>
        <v>-</v>
      </c>
      <c r="M38" s="14" t="str">
        <f>HW!$K$6</f>
        <v>-</v>
      </c>
      <c r="N38" s="14" t="str">
        <f>HW!$K$6</f>
        <v>-</v>
      </c>
      <c r="O38" s="14" t="str">
        <f>HW!$K$6</f>
        <v>-</v>
      </c>
      <c r="P38" s="14" t="str">
        <f>HW!$K$6</f>
        <v>-</v>
      </c>
      <c r="Q38" s="9"/>
      <c r="S38" s="8"/>
      <c r="T38" s="65" t="str">
        <f>S35</f>
        <v>-</v>
      </c>
      <c r="U38" s="65" t="str">
        <f>U35</f>
        <v>-</v>
      </c>
      <c r="V38" s="65" t="str">
        <f>W35</f>
        <v>-</v>
      </c>
      <c r="W38" s="118"/>
      <c r="X38" s="30"/>
      <c r="Y38" s="30"/>
      <c r="Z38" s="9"/>
    </row>
    <row r="39" spans="1:26" ht="11.45" customHeight="1" x14ac:dyDescent="0.25">
      <c r="A39" s="37"/>
      <c r="B39" s="14"/>
      <c r="C39" s="14"/>
      <c r="D39" s="14"/>
      <c r="E39" s="14"/>
      <c r="F39" s="14"/>
      <c r="G39" s="14"/>
      <c r="H39" s="46"/>
      <c r="J39" s="37"/>
      <c r="K39" s="14"/>
      <c r="L39" s="14"/>
      <c r="M39" s="14"/>
      <c r="N39" s="14"/>
      <c r="O39" s="14"/>
      <c r="P39" s="14"/>
      <c r="Q39" s="9"/>
      <c r="S39" s="8"/>
      <c r="T39" s="65" t="str">
        <f>WPM!D46</f>
        <v>-</v>
      </c>
      <c r="U39" s="65" t="str">
        <f>WPM!E46</f>
        <v>-</v>
      </c>
      <c r="V39" s="65" t="str">
        <f>WPM!F46</f>
        <v>-</v>
      </c>
      <c r="W39" s="118"/>
      <c r="X39" s="13"/>
      <c r="Y39" s="13"/>
      <c r="Z39" s="9"/>
    </row>
    <row r="40" spans="1:26" ht="11.45" customHeight="1" x14ac:dyDescent="0.25">
      <c r="A40" s="37" t="str">
        <f>Mult!D44</f>
        <v>-</v>
      </c>
      <c r="B40" s="14" t="str">
        <f>Mult!E44</f>
        <v>-</v>
      </c>
      <c r="C40" s="14" t="str">
        <f>Mult!F44</f>
        <v>-</v>
      </c>
      <c r="D40" s="14" t="str">
        <f>Mult!G44</f>
        <v>-</v>
      </c>
      <c r="E40" s="14" t="str">
        <f>Mult!H44</f>
        <v>-</v>
      </c>
      <c r="F40" s="14" t="str">
        <f>Mult!I44</f>
        <v>-</v>
      </c>
      <c r="G40" s="14" t="str">
        <f>Mult!J44</f>
        <v>-</v>
      </c>
      <c r="H40" s="46" t="str">
        <f>Mult!K44</f>
        <v>-</v>
      </c>
      <c r="J40" s="37" t="str">
        <f>HW!D44</f>
        <v>-</v>
      </c>
      <c r="K40" s="14" t="str">
        <f>HW!E44</f>
        <v>-</v>
      </c>
      <c r="L40" s="14" t="str">
        <f>HW!F44</f>
        <v>-</v>
      </c>
      <c r="M40" s="14" t="str">
        <f>HW!G44</f>
        <v>-</v>
      </c>
      <c r="N40" s="14" t="str">
        <f>HW!H44</f>
        <v>-</v>
      </c>
      <c r="O40" s="14" t="str">
        <f>HW!I44</f>
        <v>-</v>
      </c>
      <c r="P40" s="14" t="str">
        <f>HW!K44</f>
        <v>-</v>
      </c>
      <c r="Q40" s="9"/>
      <c r="S40" s="8"/>
      <c r="T40" s="65" t="str">
        <f>WPM!J7</f>
        <v>-</v>
      </c>
      <c r="U40" s="65" t="e">
        <f>((V40-T40)/2)+T40</f>
        <v>#VALUE!</v>
      </c>
      <c r="V40" s="65" t="str">
        <f>WPM!K7</f>
        <v>-</v>
      </c>
      <c r="W40" s="118" t="e">
        <f>(V40-T40)/V40</f>
        <v>#VALUE!</v>
      </c>
      <c r="X40" s="13"/>
      <c r="Y40" s="13"/>
      <c r="Z40" s="9"/>
    </row>
    <row r="41" spans="1:26" ht="11.45" customHeight="1" x14ac:dyDescent="0.25">
      <c r="A41" s="32"/>
      <c r="B41" s="19"/>
      <c r="C41" s="19"/>
      <c r="D41" s="19"/>
      <c r="E41" s="19"/>
      <c r="F41" s="19"/>
      <c r="G41" s="19"/>
      <c r="H41" s="33"/>
      <c r="J41" s="32"/>
      <c r="K41" s="19"/>
      <c r="L41" s="19"/>
      <c r="M41" s="19"/>
      <c r="N41" s="19"/>
      <c r="O41" s="19"/>
      <c r="P41" s="19"/>
      <c r="Q41" s="33"/>
      <c r="S41" s="32"/>
      <c r="T41" s="65" t="str">
        <f>WPM!$L$7</f>
        <v>-</v>
      </c>
      <c r="U41" s="65" t="str">
        <f>WPM!$L$7</f>
        <v>-</v>
      </c>
      <c r="V41" s="65" t="str">
        <f>WPM!$L$7</f>
        <v>-</v>
      </c>
      <c r="W41" s="118"/>
      <c r="X41" s="19"/>
      <c r="Y41" s="19"/>
      <c r="Z41" s="33"/>
    </row>
    <row r="42" spans="1:26" ht="11.45" customHeight="1" x14ac:dyDescent="0.25">
      <c r="A42" s="32"/>
      <c r="B42" s="19"/>
      <c r="C42" s="19"/>
      <c r="D42" s="19"/>
      <c r="E42" s="19"/>
      <c r="F42" s="19"/>
      <c r="G42" s="19"/>
      <c r="H42" s="33"/>
      <c r="J42" s="32"/>
      <c r="K42" s="19"/>
      <c r="L42" s="19"/>
      <c r="M42" s="19"/>
      <c r="N42" s="19"/>
      <c r="O42" s="19"/>
      <c r="P42" s="19"/>
      <c r="Q42" s="33"/>
      <c r="S42" s="32"/>
      <c r="T42" s="19"/>
      <c r="U42" s="19"/>
      <c r="V42" s="19"/>
      <c r="W42" s="19"/>
      <c r="X42" s="19"/>
      <c r="Y42" s="19"/>
      <c r="Z42" s="33"/>
    </row>
    <row r="43" spans="1:26" ht="11.45" customHeight="1" x14ac:dyDescent="0.25">
      <c r="A43" s="32"/>
      <c r="B43" s="19"/>
      <c r="C43" s="19"/>
      <c r="D43" s="19"/>
      <c r="E43" s="19"/>
      <c r="F43" s="19"/>
      <c r="G43" s="19"/>
      <c r="H43" s="33"/>
      <c r="J43" s="32"/>
      <c r="K43" s="19"/>
      <c r="L43" s="19"/>
      <c r="M43" s="19"/>
      <c r="N43" s="19"/>
      <c r="O43" s="19"/>
      <c r="P43" s="19"/>
      <c r="Q43" s="33"/>
      <c r="S43" s="32"/>
      <c r="T43" s="19"/>
      <c r="U43" s="19"/>
      <c r="V43" s="19"/>
      <c r="W43" s="19"/>
      <c r="X43" s="19"/>
      <c r="Y43" s="19"/>
      <c r="Z43" s="33"/>
    </row>
    <row r="44" spans="1:26" ht="11.45" customHeight="1" x14ac:dyDescent="0.25">
      <c r="A44" s="35"/>
      <c r="B44" s="11"/>
      <c r="C44" s="11"/>
      <c r="D44" s="11"/>
      <c r="E44" s="11"/>
      <c r="F44" s="11"/>
      <c r="G44" s="11"/>
      <c r="H44" s="36"/>
      <c r="J44" s="35"/>
      <c r="K44" s="11"/>
      <c r="L44" s="11"/>
      <c r="M44" s="11"/>
      <c r="N44" s="11"/>
      <c r="O44" s="11"/>
      <c r="P44" s="11"/>
      <c r="Q44" s="36"/>
      <c r="S44" s="35"/>
      <c r="T44" s="11"/>
      <c r="U44" s="11"/>
      <c r="V44" s="11"/>
      <c r="W44" s="11"/>
      <c r="X44" s="11"/>
      <c r="Y44" s="11"/>
      <c r="Z44" s="36"/>
    </row>
  </sheetData>
  <sheetProtection algorithmName="SHA-512" hashValue="3kHHUX3LU08A71YucEy71QxTanjx0nDSnIAlahTbm5jaJnosUKkDvnLuhXOZ0vbBq0A3Omr12Iuo1OOP/pca/A==" saltValue="0tVDWRRD1xl+nh59sO0U5Q==" spinCount="100000" sheet="1" objects="1" scenarios="1"/>
  <mergeCells count="56">
    <mergeCell ref="S35:T35"/>
    <mergeCell ref="U35:V35"/>
    <mergeCell ref="W35:X35"/>
    <mergeCell ref="Y35:Z35"/>
    <mergeCell ref="S33:Y33"/>
    <mergeCell ref="S34:T34"/>
    <mergeCell ref="U34:V34"/>
    <mergeCell ref="W34:X34"/>
    <mergeCell ref="Y34:Z34"/>
    <mergeCell ref="J21:K21"/>
    <mergeCell ref="L21:M21"/>
    <mergeCell ref="N21:O21"/>
    <mergeCell ref="P21:Q21"/>
    <mergeCell ref="J22:K22"/>
    <mergeCell ref="L22:M22"/>
    <mergeCell ref="N22:O22"/>
    <mergeCell ref="P22:Q22"/>
    <mergeCell ref="D1:Z1"/>
    <mergeCell ref="D2:Z2"/>
    <mergeCell ref="A4:C4"/>
    <mergeCell ref="D4:F4"/>
    <mergeCell ref="G4:H4"/>
    <mergeCell ref="M4:Z4"/>
    <mergeCell ref="I4:K4"/>
    <mergeCell ref="S9:T9"/>
    <mergeCell ref="U9:V9"/>
    <mergeCell ref="W9:X9"/>
    <mergeCell ref="Y9:Z9"/>
    <mergeCell ref="I5:K5"/>
    <mergeCell ref="X5:Z5"/>
    <mergeCell ref="U5:W5"/>
    <mergeCell ref="S8:T8"/>
    <mergeCell ref="U8:V8"/>
    <mergeCell ref="W8:X8"/>
    <mergeCell ref="Y8:Z8"/>
    <mergeCell ref="A5:C5"/>
    <mergeCell ref="D5:F5"/>
    <mergeCell ref="G5:H5"/>
    <mergeCell ref="M5:P5"/>
    <mergeCell ref="Q5:T5"/>
    <mergeCell ref="A7:G7"/>
    <mergeCell ref="J7:P7"/>
    <mergeCell ref="J33:P33"/>
    <mergeCell ref="A33:G33"/>
    <mergeCell ref="S20:Y20"/>
    <mergeCell ref="J20:P20"/>
    <mergeCell ref="A20:G20"/>
    <mergeCell ref="S7:Y7"/>
    <mergeCell ref="A21:B21"/>
    <mergeCell ref="C21:D21"/>
    <mergeCell ref="E21:F21"/>
    <mergeCell ref="G21:H21"/>
    <mergeCell ref="A22:B22"/>
    <mergeCell ref="C22:D22"/>
    <mergeCell ref="E22:F22"/>
    <mergeCell ref="G22:H22"/>
  </mergeCells>
  <dataValidations count="1">
    <dataValidation allowBlank="1" showErrorMessage="1" sqref="Q5 I4:I5 X5 D4:D5 A4:A5 G4:G5 M4:M5 U5"/>
  </dataValidations>
  <pageMargins left="0.3" right="0.3" top="0.3" bottom="0.3" header="0.3" footer="0.3"/>
  <pageSetup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1"/>
  </sheetPr>
  <dimension ref="A1:Q13"/>
  <sheetViews>
    <sheetView view="pageLayout" workbookViewId="0">
      <selection activeCell="B7" sqref="B7"/>
    </sheetView>
  </sheetViews>
  <sheetFormatPr defaultRowHeight="15" x14ac:dyDescent="0.25"/>
  <cols>
    <col min="1" max="1" width="11.85546875" customWidth="1"/>
    <col min="2" max="39" width="6.85546875" customWidth="1"/>
  </cols>
  <sheetData>
    <row r="1" spans="1:17" ht="40.5" customHeight="1" x14ac:dyDescent="0.25">
      <c r="A1" s="371" t="s">
        <v>44</v>
      </c>
      <c r="B1" s="372"/>
      <c r="C1" s="372"/>
      <c r="D1" s="372"/>
      <c r="E1" s="372"/>
      <c r="F1" s="372"/>
      <c r="G1" s="372"/>
      <c r="H1" s="372"/>
      <c r="I1" s="372"/>
      <c r="J1" s="372"/>
      <c r="K1" s="372"/>
      <c r="L1" s="372"/>
      <c r="M1" s="372"/>
      <c r="N1" s="372"/>
      <c r="O1" s="372"/>
      <c r="P1" s="372"/>
      <c r="Q1" s="372"/>
    </row>
    <row r="3" spans="1:17" x14ac:dyDescent="0.25">
      <c r="A3" s="184">
        <f>COUNTA('Class Info.'!B10:B44)</f>
        <v>0</v>
      </c>
      <c r="B3" s="130" t="s">
        <v>0</v>
      </c>
      <c r="C3" s="130" t="s">
        <v>1</v>
      </c>
      <c r="D3" s="130" t="s">
        <v>3</v>
      </c>
      <c r="E3" s="130" t="s">
        <v>4</v>
      </c>
      <c r="F3" s="130" t="s">
        <v>5</v>
      </c>
      <c r="G3" s="130" t="s">
        <v>6</v>
      </c>
      <c r="H3" s="130" t="s">
        <v>7</v>
      </c>
      <c r="I3" s="130" t="s">
        <v>8</v>
      </c>
      <c r="J3" s="130" t="s">
        <v>85</v>
      </c>
      <c r="K3" s="130" t="s">
        <v>78</v>
      </c>
      <c r="L3" s="130" t="s">
        <v>107</v>
      </c>
    </row>
    <row r="4" spans="1:17" x14ac:dyDescent="0.25">
      <c r="A4" s="131" t="s">
        <v>81</v>
      </c>
      <c r="B4" s="12" t="str">
        <f>'70'!D44</f>
        <v>-</v>
      </c>
      <c r="C4" s="12" t="str">
        <f>'70'!E44</f>
        <v>-</v>
      </c>
      <c r="D4" s="12" t="str">
        <f>'70'!F44</f>
        <v>-</v>
      </c>
      <c r="E4" s="12" t="str">
        <f>'70'!G44</f>
        <v>-</v>
      </c>
      <c r="F4" s="12" t="str">
        <f>'70'!H44</f>
        <v>-</v>
      </c>
      <c r="G4" s="12" t="str">
        <f>'70'!I44</f>
        <v>-</v>
      </c>
      <c r="H4" s="12" t="str">
        <f>'70'!J44</f>
        <v>-</v>
      </c>
      <c r="I4" s="12" t="str">
        <f>'70'!K44</f>
        <v>-</v>
      </c>
      <c r="J4" s="135" t="str">
        <f>'70'!L44</f>
        <v>-</v>
      </c>
      <c r="K4" s="135" t="str">
        <f>'70'!M44</f>
        <v>-</v>
      </c>
      <c r="L4" s="135" t="str">
        <f>'70'!N44</f>
        <v>-</v>
      </c>
    </row>
    <row r="5" spans="1:17" x14ac:dyDescent="0.25">
      <c r="A5" s="131" t="s">
        <v>28</v>
      </c>
      <c r="B5" s="12" t="str">
        <f>Spell!D44</f>
        <v>-</v>
      </c>
      <c r="C5" s="12" t="str">
        <f>Spell!E44</f>
        <v>-</v>
      </c>
      <c r="D5" s="12" t="str">
        <f>Spell!F44</f>
        <v>-</v>
      </c>
      <c r="E5" s="12" t="str">
        <f>Spell!G44</f>
        <v>-</v>
      </c>
      <c r="F5" s="12" t="str">
        <f>Spell!H44</f>
        <v>-</v>
      </c>
      <c r="G5" s="12" t="str">
        <f>Spell!I44</f>
        <v>-</v>
      </c>
      <c r="H5" s="12" t="str">
        <f>Spell!J44</f>
        <v>-</v>
      </c>
      <c r="I5" s="12" t="str">
        <f>Spell!K44</f>
        <v>-</v>
      </c>
      <c r="J5" s="135" t="str">
        <f>Spell!L44</f>
        <v>-</v>
      </c>
      <c r="K5" s="135" t="str">
        <f>Spell!M44</f>
        <v>-</v>
      </c>
      <c r="L5" s="135" t="str">
        <f>Spell!N44</f>
        <v>-</v>
      </c>
    </row>
    <row r="6" spans="1:17" x14ac:dyDescent="0.25">
      <c r="A6" s="131" t="s">
        <v>185</v>
      </c>
      <c r="B6" s="12" t="str">
        <f>'IXL ELA'!L46</f>
        <v>-</v>
      </c>
      <c r="C6" s="235" t="str">
        <f>'IXL ELA'!M46</f>
        <v>-</v>
      </c>
      <c r="D6" s="235" t="str">
        <f>'IXL ELA'!N46</f>
        <v>-</v>
      </c>
      <c r="E6" s="133"/>
      <c r="F6" s="133"/>
      <c r="G6" s="134"/>
      <c r="H6" s="133"/>
      <c r="I6" s="134"/>
      <c r="J6" s="135" t="str">
        <f>'IXL ELA'!P46</f>
        <v>-</v>
      </c>
      <c r="K6" s="135" t="str">
        <f>'IXL ELA'!Q46</f>
        <v>-</v>
      </c>
      <c r="L6" s="135" t="str">
        <f>'IXL ELA'!R46</f>
        <v>-</v>
      </c>
    </row>
    <row r="7" spans="1:17" x14ac:dyDescent="0.25">
      <c r="A7" s="131" t="s">
        <v>189</v>
      </c>
      <c r="B7" s="12" t="str">
        <f>'IXL ELA'!D46</f>
        <v>-</v>
      </c>
      <c r="C7" s="237" t="str">
        <f>'IXL ELA'!E46</f>
        <v>-</v>
      </c>
      <c r="D7" s="237" t="str">
        <f>'IXL ELA'!F46</f>
        <v>-</v>
      </c>
      <c r="E7" s="133"/>
      <c r="F7" s="134"/>
      <c r="G7" s="133"/>
      <c r="H7" s="133"/>
      <c r="I7" s="134"/>
      <c r="J7" s="135" t="str">
        <f>'IXL ELA'!H46</f>
        <v>-</v>
      </c>
      <c r="K7" s="135" t="str">
        <f>'IXL ELA'!I46</f>
        <v>-</v>
      </c>
      <c r="L7" s="135" t="str">
        <f>'IXL ELA'!J46</f>
        <v>-</v>
      </c>
    </row>
    <row r="8" spans="1:17" x14ac:dyDescent="0.25">
      <c r="A8" s="131" t="s">
        <v>121</v>
      </c>
      <c r="B8" s="205" t="str">
        <f>WPM!D46</f>
        <v>-</v>
      </c>
      <c r="C8" s="205" t="str">
        <f>WPM!E46</f>
        <v>-</v>
      </c>
      <c r="D8" s="205" t="str">
        <f>WPM!F46</f>
        <v>-</v>
      </c>
      <c r="E8" s="133"/>
      <c r="F8" s="134"/>
      <c r="G8" s="133"/>
      <c r="H8" s="133"/>
      <c r="I8" s="134"/>
      <c r="J8" s="135" t="str">
        <f>WPM!G46</f>
        <v>-</v>
      </c>
      <c r="K8" s="135" t="str">
        <f>WPM!H46</f>
        <v>-</v>
      </c>
      <c r="L8" s="135" t="str">
        <f>WPM!I46</f>
        <v>-</v>
      </c>
    </row>
    <row r="9" spans="1:17" x14ac:dyDescent="0.25">
      <c r="A9" s="131" t="s">
        <v>155</v>
      </c>
      <c r="B9" s="12" t="str">
        <f>'IXL Math'!D46</f>
        <v>-</v>
      </c>
      <c r="C9" s="235" t="str">
        <f>'IXL Math'!E46</f>
        <v>-</v>
      </c>
      <c r="D9" s="235" t="str">
        <f>'IXL Math'!F46</f>
        <v>-</v>
      </c>
      <c r="E9" s="134"/>
      <c r="F9" s="134"/>
      <c r="G9" s="133"/>
      <c r="H9" s="133"/>
      <c r="I9" s="134"/>
      <c r="J9" s="135" t="str">
        <f>'IXL Math'!H46</f>
        <v>-</v>
      </c>
      <c r="K9" s="135" t="str">
        <f>'IXL Math'!I46</f>
        <v>-</v>
      </c>
      <c r="L9" s="135" t="str">
        <f>'IXL Math'!J46</f>
        <v>-</v>
      </c>
    </row>
    <row r="10" spans="1:17" x14ac:dyDescent="0.25">
      <c r="A10" s="131" t="s">
        <v>29</v>
      </c>
      <c r="B10" s="121" t="str">
        <f>Sub!D44</f>
        <v>-</v>
      </c>
      <c r="C10" s="121" t="str">
        <f>Sub!E44</f>
        <v>-</v>
      </c>
      <c r="D10" s="121" t="str">
        <f>Sub!F44</f>
        <v>-</v>
      </c>
      <c r="E10" s="121" t="str">
        <f>Sub!G44</f>
        <v>-</v>
      </c>
      <c r="F10" s="121" t="str">
        <f>Sub!H44</f>
        <v>-</v>
      </c>
      <c r="G10" s="121" t="str">
        <f>Sub!I44</f>
        <v>-</v>
      </c>
      <c r="H10" s="121" t="str">
        <f>Sub!J44</f>
        <v>-</v>
      </c>
      <c r="I10" s="121" t="str">
        <f>Sub!K44</f>
        <v>-</v>
      </c>
      <c r="J10" s="135" t="str">
        <f>Sub!L44</f>
        <v>-</v>
      </c>
      <c r="K10" s="135" t="str">
        <f>Sub!M44</f>
        <v>-</v>
      </c>
      <c r="L10" s="135" t="str">
        <f>Sub!N44</f>
        <v>-</v>
      </c>
    </row>
    <row r="11" spans="1:17" x14ac:dyDescent="0.25">
      <c r="A11" s="131" t="s">
        <v>30</v>
      </c>
      <c r="B11" s="121" t="str">
        <f>Mult!D44</f>
        <v>-</v>
      </c>
      <c r="C11" s="121" t="str">
        <f>Mult!E44</f>
        <v>-</v>
      </c>
      <c r="D11" s="121" t="str">
        <f>Mult!F44</f>
        <v>-</v>
      </c>
      <c r="E11" s="121" t="str">
        <f>Mult!G44</f>
        <v>-</v>
      </c>
      <c r="F11" s="121" t="str">
        <f>Mult!H44</f>
        <v>-</v>
      </c>
      <c r="G11" s="121" t="str">
        <f>Mult!I44</f>
        <v>-</v>
      </c>
      <c r="H11" s="121" t="str">
        <f>Mult!J44</f>
        <v>-</v>
      </c>
      <c r="I11" s="121" t="str">
        <f>Mult!K44</f>
        <v>-</v>
      </c>
      <c r="J11" s="135" t="str">
        <f>Mult!L44</f>
        <v>-</v>
      </c>
      <c r="K11" s="135" t="str">
        <f>Mult!M44</f>
        <v>-</v>
      </c>
      <c r="L11" s="135" t="str">
        <f>Mult!N44</f>
        <v>-</v>
      </c>
    </row>
    <row r="12" spans="1:17" x14ac:dyDescent="0.25">
      <c r="A12" s="132" t="s">
        <v>77</v>
      </c>
      <c r="B12" s="121" t="str">
        <f>HW!D44</f>
        <v>-</v>
      </c>
      <c r="C12" s="121" t="str">
        <f>HW!E44</f>
        <v>-</v>
      </c>
      <c r="D12" s="121" t="str">
        <f>HW!F44</f>
        <v>-</v>
      </c>
      <c r="E12" s="121" t="str">
        <f>HW!G44</f>
        <v>-</v>
      </c>
      <c r="F12" s="121" t="str">
        <f>HW!H44</f>
        <v>-</v>
      </c>
      <c r="G12" s="121" t="str">
        <f>HW!I44</f>
        <v>-</v>
      </c>
      <c r="H12" s="199"/>
      <c r="I12" s="134"/>
      <c r="J12" s="135" t="str">
        <f>HW!K44</f>
        <v>-</v>
      </c>
      <c r="K12" s="137"/>
      <c r="L12" s="135" t="str">
        <f>HW!L44</f>
        <v>-</v>
      </c>
    </row>
    <row r="13" spans="1:17" x14ac:dyDescent="0.25">
      <c r="J13" s="136" t="str">
        <f>Scores!S24</f>
        <v>-</v>
      </c>
      <c r="K13" s="136">
        <f>Scores!V24</f>
        <v>0</v>
      </c>
      <c r="L13" s="136">
        <f>Scores!Y24</f>
        <v>0</v>
      </c>
    </row>
  </sheetData>
  <sheetProtection algorithmName="SHA-512" hashValue="ic1Ndg3hnHSxL7a4UCrAC2lmZqTSbSoa4mDL3ejtrVB5q6hBMIKVQ6S56FQ8q/tX6h5ToCfDISYa+2xT33xKeg==" saltValue="vmKK2pgwaHcN9JMWXl3utw==" spinCount="100000" sheet="1" objects="1" scenarios="1"/>
  <mergeCells count="1">
    <mergeCell ref="A1:Q1"/>
  </mergeCells>
  <dataValidations count="1">
    <dataValidation allowBlank="1" showErrorMessage="1" sqref="B3:L3"/>
  </dataValidations>
  <pageMargins left="0.7" right="0.7" top="0.75" bottom="0.75" header="0.3" footer="0.3"/>
  <pageSetup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J1" sqref="J1:L1048576"/>
    </sheetView>
  </sheetViews>
  <sheetFormatPr defaultRowHeight="15" x14ac:dyDescent="0.25"/>
  <cols>
    <col min="1" max="2" width="9.7109375" bestFit="1" customWidth="1"/>
    <col min="5" max="5" width="8.5703125" bestFit="1" customWidth="1"/>
    <col min="6" max="6" width="8.28515625" bestFit="1" customWidth="1"/>
    <col min="7" max="7" width="10.140625" bestFit="1" customWidth="1"/>
    <col min="8" max="8" width="18.85546875" bestFit="1" customWidth="1"/>
    <col min="9" max="9" width="12.7109375" bestFit="1" customWidth="1"/>
    <col min="10" max="10" width="15.7109375" bestFit="1" customWidth="1"/>
    <col min="11" max="11" width="21.7109375" bestFit="1" customWidth="1"/>
    <col min="12" max="12" width="12.7109375" bestFit="1" customWidth="1"/>
    <col min="13" max="13" width="18.85546875" bestFit="1" customWidth="1"/>
  </cols>
  <sheetData>
    <row r="1" spans="1:13" x14ac:dyDescent="0.25">
      <c r="A1" t="s">
        <v>130</v>
      </c>
      <c r="B1" t="s">
        <v>131</v>
      </c>
      <c r="C1" t="s">
        <v>132</v>
      </c>
      <c r="D1" t="s">
        <v>133</v>
      </c>
      <c r="E1" t="s">
        <v>134</v>
      </c>
      <c r="F1" t="s">
        <v>135</v>
      </c>
      <c r="G1" t="s">
        <v>136</v>
      </c>
      <c r="H1" t="s">
        <v>141</v>
      </c>
      <c r="I1" t="s">
        <v>140</v>
      </c>
      <c r="J1" t="s">
        <v>143</v>
      </c>
      <c r="K1" t="s">
        <v>137</v>
      </c>
      <c r="L1" t="s">
        <v>138</v>
      </c>
      <c r="M1" t="s">
        <v>139</v>
      </c>
    </row>
    <row r="2" spans="1:13" x14ac:dyDescent="0.25">
      <c r="A2">
        <f>'Class Info.'!C10</f>
        <v>0</v>
      </c>
      <c r="B2">
        <f>'Class Info.'!B10</f>
        <v>0</v>
      </c>
      <c r="C2" t="str">
        <f>'Class Info.'!E10</f>
        <v>-</v>
      </c>
      <c r="D2">
        <f>'Class Info.'!$D10</f>
        <v>0</v>
      </c>
      <c r="E2" s="215">
        <f>'Class Info.'!F10</f>
        <v>0</v>
      </c>
      <c r="F2" t="str">
        <f>'Class Info.'!$C$7</f>
        <v>94-???</v>
      </c>
      <c r="G2" t="str">
        <f>'Class Info.'!$H$7</f>
        <v>?</v>
      </c>
      <c r="H2" t="e">
        <f>LOOKUP(2,1/('70'!D9:K9),('70'!D9:K9))</f>
        <v>#N/A</v>
      </c>
      <c r="I2" s="217" t="e">
        <f>LOOKUP(2,1/(Spell!D9:K9),(Spell!D9:K9))</f>
        <v>#N/A</v>
      </c>
      <c r="J2" s="217" t="e">
        <f>LOOKUP(2,1/(WPM!D11:F11),(WPM!D11:F11))</f>
        <v>#N/A</v>
      </c>
      <c r="K2" s="218" t="e">
        <f>LOOKUP(2,1/((Mult!D9:K9)*100),(Mult!D9:K9)*100)</f>
        <v>#N/A</v>
      </c>
      <c r="L2" s="218" t="e">
        <f>LOOKUP(2,1/((Sub!D9:K9)*100),(Sub!D9:K9)*100)</f>
        <v>#N/A</v>
      </c>
      <c r="M2" t="e">
        <f>LOOKUP(2,1/((HW!D9:I9)*100),(HW!D9:I9)*100)</f>
        <v>#N/A</v>
      </c>
    </row>
    <row r="3" spans="1:13" x14ac:dyDescent="0.25">
      <c r="A3">
        <f>'Class Info.'!C11</f>
        <v>0</v>
      </c>
      <c r="B3">
        <f>'Class Info.'!B11</f>
        <v>0</v>
      </c>
      <c r="C3" t="str">
        <f>'Class Info.'!E11</f>
        <v>-</v>
      </c>
      <c r="D3">
        <f>'Class Info.'!$D11</f>
        <v>0</v>
      </c>
      <c r="E3" s="215">
        <f>'Class Info.'!F11</f>
        <v>0</v>
      </c>
      <c r="F3" t="str">
        <f>'Class Info.'!$C$7</f>
        <v>94-???</v>
      </c>
      <c r="G3" t="str">
        <f>'Class Info.'!$H$7</f>
        <v>?</v>
      </c>
      <c r="H3" t="e">
        <f>LOOKUP(2,1/('70'!D10:K10),('70'!D10:K10))</f>
        <v>#N/A</v>
      </c>
      <c r="I3" s="217" t="e">
        <f>LOOKUP(2,1/(Spell!D10:K10),(Spell!D10:K10))</f>
        <v>#N/A</v>
      </c>
      <c r="J3" s="217" t="e">
        <f>LOOKUP(2,1/(WPM!D12:F12),(WPM!D12:F12))</f>
        <v>#N/A</v>
      </c>
      <c r="K3" s="218" t="e">
        <f>LOOKUP(2,1/((Mult!D10:K10)*100),(Mult!D10:K10)*100)</f>
        <v>#N/A</v>
      </c>
      <c r="L3" s="218" t="e">
        <f>LOOKUP(2,1/((Sub!D10:K10)*100),(Sub!D10:K10)*100)</f>
        <v>#N/A</v>
      </c>
      <c r="M3" t="e">
        <f>LOOKUP(2,1/((HW!D10:I10)*100),(HW!D10:I10)*100)</f>
        <v>#N/A</v>
      </c>
    </row>
    <row r="4" spans="1:13" x14ac:dyDescent="0.25">
      <c r="A4">
        <f>'Class Info.'!C12</f>
        <v>0</v>
      </c>
      <c r="B4">
        <f>'Class Info.'!B12</f>
        <v>0</v>
      </c>
      <c r="C4" t="str">
        <f>'Class Info.'!E12</f>
        <v>-</v>
      </c>
      <c r="D4">
        <f>'Class Info.'!$D12</f>
        <v>0</v>
      </c>
      <c r="E4" s="215">
        <f>'Class Info.'!F12</f>
        <v>0</v>
      </c>
      <c r="F4" t="str">
        <f>'Class Info.'!$C$7</f>
        <v>94-???</v>
      </c>
      <c r="G4" t="str">
        <f>'Class Info.'!$H$7</f>
        <v>?</v>
      </c>
      <c r="H4" t="e">
        <f>LOOKUP(2,1/('70'!D11:K11),('70'!D11:K11))</f>
        <v>#N/A</v>
      </c>
      <c r="I4" s="217" t="e">
        <f>LOOKUP(2,1/(Spell!D11:K11),(Spell!D11:K11))</f>
        <v>#N/A</v>
      </c>
      <c r="J4" s="217" t="e">
        <f>LOOKUP(2,1/(WPM!D13:F13),(WPM!D13:F13))</f>
        <v>#N/A</v>
      </c>
      <c r="K4" s="218" t="e">
        <f>LOOKUP(2,1/((Mult!D11:K11)*100),(Mult!D11:K11)*100)</f>
        <v>#N/A</v>
      </c>
      <c r="L4" s="218" t="e">
        <f>LOOKUP(2,1/((Sub!D11:K11)*100),(Sub!D11:K11)*100)</f>
        <v>#N/A</v>
      </c>
      <c r="M4" t="e">
        <f>LOOKUP(2,1/((HW!D11:I11)*100),(HW!D11:I11)*100)</f>
        <v>#N/A</v>
      </c>
    </row>
    <row r="5" spans="1:13" x14ac:dyDescent="0.25">
      <c r="A5">
        <f>'Class Info.'!C13</f>
        <v>0</v>
      </c>
      <c r="B5">
        <f>'Class Info.'!B13</f>
        <v>0</v>
      </c>
      <c r="C5" t="str">
        <f>'Class Info.'!E13</f>
        <v>-</v>
      </c>
      <c r="D5">
        <f>'Class Info.'!$D13</f>
        <v>0</v>
      </c>
      <c r="E5" s="215">
        <f>'Class Info.'!F13</f>
        <v>0</v>
      </c>
      <c r="F5" t="str">
        <f>'Class Info.'!$C$7</f>
        <v>94-???</v>
      </c>
      <c r="G5" t="str">
        <f>'Class Info.'!$H$7</f>
        <v>?</v>
      </c>
      <c r="H5" t="e">
        <f>LOOKUP(2,1/('70'!D12:K12),('70'!D12:K12))</f>
        <v>#N/A</v>
      </c>
      <c r="I5" s="217" t="e">
        <f>LOOKUP(2,1/(Spell!D12:K12),(Spell!D12:K12))</f>
        <v>#N/A</v>
      </c>
      <c r="J5" s="217" t="e">
        <f>LOOKUP(2,1/(WPM!D14:F14),(WPM!D14:F14))</f>
        <v>#N/A</v>
      </c>
      <c r="K5" s="218" t="e">
        <f>LOOKUP(2,1/((Mult!D12:K12)*100),(Mult!D12:K12)*100)</f>
        <v>#N/A</v>
      </c>
      <c r="L5" s="218" t="e">
        <f>LOOKUP(2,1/((Sub!D12:K12)*100),(Sub!D12:K12)*100)</f>
        <v>#N/A</v>
      </c>
      <c r="M5" t="e">
        <f>LOOKUP(2,1/((HW!D12:I12)*100),(HW!D12:I12)*100)</f>
        <v>#N/A</v>
      </c>
    </row>
    <row r="6" spans="1:13" x14ac:dyDescent="0.25">
      <c r="A6">
        <f>'Class Info.'!C14</f>
        <v>0</v>
      </c>
      <c r="B6">
        <f>'Class Info.'!B14</f>
        <v>0</v>
      </c>
      <c r="C6" t="str">
        <f>'Class Info.'!E14</f>
        <v>-</v>
      </c>
      <c r="D6">
        <f>'Class Info.'!$D14</f>
        <v>0</v>
      </c>
      <c r="E6" s="215">
        <f>'Class Info.'!F14</f>
        <v>0</v>
      </c>
      <c r="F6" t="str">
        <f>'Class Info.'!$C$7</f>
        <v>94-???</v>
      </c>
      <c r="G6" t="str">
        <f>'Class Info.'!$H$7</f>
        <v>?</v>
      </c>
      <c r="H6" t="e">
        <f>LOOKUP(2,1/('70'!D13:K13),('70'!D13:K13))</f>
        <v>#N/A</v>
      </c>
      <c r="I6" s="217" t="e">
        <f>LOOKUP(2,1/(Spell!D13:K13),(Spell!D13:K13))</f>
        <v>#N/A</v>
      </c>
      <c r="J6" s="217" t="e">
        <f>LOOKUP(2,1/(WPM!D15:F15),(WPM!D15:F15))</f>
        <v>#N/A</v>
      </c>
      <c r="K6" s="218" t="e">
        <f>LOOKUP(2,1/((Mult!D13:K13)*100),(Mult!D13:K13)*100)</f>
        <v>#N/A</v>
      </c>
      <c r="L6" s="218" t="e">
        <f>LOOKUP(2,1/((Sub!D13:K13)*100),(Sub!D13:K13)*100)</f>
        <v>#N/A</v>
      </c>
      <c r="M6" t="e">
        <f>LOOKUP(2,1/((HW!D13:I13)*100),(HW!D13:I13)*100)</f>
        <v>#N/A</v>
      </c>
    </row>
    <row r="7" spans="1:13" x14ac:dyDescent="0.25">
      <c r="A7">
        <f>'Class Info.'!C15</f>
        <v>0</v>
      </c>
      <c r="B7">
        <f>'Class Info.'!B15</f>
        <v>0</v>
      </c>
      <c r="C7" t="str">
        <f>'Class Info.'!E15</f>
        <v>-</v>
      </c>
      <c r="D7">
        <f>'Class Info.'!$D15</f>
        <v>0</v>
      </c>
      <c r="E7" s="215">
        <f>'Class Info.'!F15</f>
        <v>0</v>
      </c>
      <c r="F7" t="str">
        <f>'Class Info.'!$C$7</f>
        <v>94-???</v>
      </c>
      <c r="G7" t="str">
        <f>'Class Info.'!$H$7</f>
        <v>?</v>
      </c>
      <c r="H7" t="e">
        <f>LOOKUP(2,1/('70'!D14:K14),('70'!D14:K14))</f>
        <v>#N/A</v>
      </c>
      <c r="I7" s="217" t="e">
        <f>LOOKUP(2,1/(Spell!D14:K14),(Spell!D14:K14))</f>
        <v>#N/A</v>
      </c>
      <c r="J7" s="217" t="e">
        <f>LOOKUP(2,1/(WPM!D16:F16),(WPM!D16:F16))</f>
        <v>#N/A</v>
      </c>
      <c r="K7" s="218" t="e">
        <f>LOOKUP(2,1/((Mult!D14:K14)*100),(Mult!D14:K14)*100)</f>
        <v>#N/A</v>
      </c>
      <c r="L7" s="218" t="e">
        <f>LOOKUP(2,1/((Sub!D14:K14)*100),(Sub!D14:K14)*100)</f>
        <v>#N/A</v>
      </c>
      <c r="M7" t="e">
        <f>LOOKUP(2,1/((HW!D14:I14)*100),(HW!D14:I14)*100)</f>
        <v>#N/A</v>
      </c>
    </row>
    <row r="8" spans="1:13" x14ac:dyDescent="0.25">
      <c r="A8">
        <f>'Class Info.'!C16</f>
        <v>0</v>
      </c>
      <c r="B8">
        <f>'Class Info.'!B16</f>
        <v>0</v>
      </c>
      <c r="C8" t="str">
        <f>'Class Info.'!E16</f>
        <v>-</v>
      </c>
      <c r="D8">
        <f>'Class Info.'!$D16</f>
        <v>0</v>
      </c>
      <c r="E8" s="215">
        <f>'Class Info.'!F16</f>
        <v>0</v>
      </c>
      <c r="F8" t="str">
        <f>'Class Info.'!$C$7</f>
        <v>94-???</v>
      </c>
      <c r="G8" t="str">
        <f>'Class Info.'!$H$7</f>
        <v>?</v>
      </c>
      <c r="H8" t="e">
        <f>LOOKUP(2,1/('70'!D15:K15),('70'!D15:K15))</f>
        <v>#N/A</v>
      </c>
      <c r="I8" s="217" t="e">
        <f>LOOKUP(2,1/(Spell!D15:K15),(Spell!D15:K15))</f>
        <v>#N/A</v>
      </c>
      <c r="J8" s="217" t="e">
        <f>LOOKUP(2,1/(WPM!D17:F17),(WPM!D17:F17))</f>
        <v>#N/A</v>
      </c>
      <c r="K8" s="218" t="e">
        <f>LOOKUP(2,1/((Mult!D15:K15)*100),(Mult!D15:K15)*100)</f>
        <v>#N/A</v>
      </c>
      <c r="L8" s="218" t="e">
        <f>LOOKUP(2,1/((Sub!D15:K15)*100),(Sub!D15:K15)*100)</f>
        <v>#N/A</v>
      </c>
      <c r="M8" t="e">
        <f>LOOKUP(2,1/((HW!D15:I15)*100),(HW!D15:I15)*100)</f>
        <v>#N/A</v>
      </c>
    </row>
    <row r="9" spans="1:13" x14ac:dyDescent="0.25">
      <c r="A9">
        <f>'Class Info.'!C17</f>
        <v>0</v>
      </c>
      <c r="B9">
        <f>'Class Info.'!B17</f>
        <v>0</v>
      </c>
      <c r="C9" t="str">
        <f>'Class Info.'!E17</f>
        <v>-</v>
      </c>
      <c r="D9">
        <f>'Class Info.'!$D17</f>
        <v>0</v>
      </c>
      <c r="E9" s="215">
        <f>'Class Info.'!F17</f>
        <v>0</v>
      </c>
      <c r="F9" t="str">
        <f>'Class Info.'!$C$7</f>
        <v>94-???</v>
      </c>
      <c r="G9" t="str">
        <f>'Class Info.'!$H$7</f>
        <v>?</v>
      </c>
      <c r="H9" t="e">
        <f>LOOKUP(2,1/('70'!D16:K16),('70'!D16:K16))</f>
        <v>#N/A</v>
      </c>
      <c r="I9" s="217" t="e">
        <f>LOOKUP(2,1/(Spell!D16:K16),(Spell!D16:K16))</f>
        <v>#N/A</v>
      </c>
      <c r="J9" s="217" t="e">
        <f>LOOKUP(2,1/(WPM!D18:F18),(WPM!D18:F18))</f>
        <v>#N/A</v>
      </c>
      <c r="K9" s="218" t="e">
        <f>LOOKUP(2,1/((Mult!D16:K16)*100),(Mult!D16:K16)*100)</f>
        <v>#N/A</v>
      </c>
      <c r="L9" s="218" t="e">
        <f>LOOKUP(2,1/((Sub!D16:K16)*100),(Sub!D16:K16)*100)</f>
        <v>#N/A</v>
      </c>
      <c r="M9" t="e">
        <f>LOOKUP(2,1/((HW!D16:I16)*100),(HW!D16:I16)*100)</f>
        <v>#N/A</v>
      </c>
    </row>
    <row r="10" spans="1:13" x14ac:dyDescent="0.25">
      <c r="A10">
        <f>'Class Info.'!C18</f>
        <v>0</v>
      </c>
      <c r="B10">
        <f>'Class Info.'!B18</f>
        <v>0</v>
      </c>
      <c r="C10" t="str">
        <f>'Class Info.'!E18</f>
        <v>-</v>
      </c>
      <c r="D10">
        <f>'Class Info.'!$D18</f>
        <v>0</v>
      </c>
      <c r="E10" s="215">
        <f>'Class Info.'!F18</f>
        <v>0</v>
      </c>
      <c r="F10" t="str">
        <f>'Class Info.'!$C$7</f>
        <v>94-???</v>
      </c>
      <c r="G10" t="str">
        <f>'Class Info.'!$H$7</f>
        <v>?</v>
      </c>
      <c r="H10" t="e">
        <f>LOOKUP(2,1/('70'!D17:K17),('70'!D17:K17))</f>
        <v>#N/A</v>
      </c>
      <c r="I10" s="217" t="e">
        <f>LOOKUP(2,1/(Spell!D17:K17),(Spell!D17:K17))</f>
        <v>#N/A</v>
      </c>
      <c r="J10" s="217" t="e">
        <f>LOOKUP(2,1/(WPM!D19:F19),(WPM!D19:F19))</f>
        <v>#N/A</v>
      </c>
      <c r="K10" s="218" t="e">
        <f>LOOKUP(2,1/((Mult!D17:K17)*100),(Mult!D17:K17)*100)</f>
        <v>#N/A</v>
      </c>
      <c r="L10" s="218" t="e">
        <f>LOOKUP(2,1/((Sub!D17:K17)*100),(Sub!D17:K17)*100)</f>
        <v>#N/A</v>
      </c>
      <c r="M10" t="e">
        <f>LOOKUP(2,1/((HW!D17:I17)*100),(HW!D17:I17)*100)</f>
        <v>#N/A</v>
      </c>
    </row>
    <row r="11" spans="1:13" x14ac:dyDescent="0.25">
      <c r="A11">
        <f>'Class Info.'!C19</f>
        <v>0</v>
      </c>
      <c r="B11">
        <f>'Class Info.'!B19</f>
        <v>0</v>
      </c>
      <c r="C11" t="str">
        <f>'Class Info.'!E19</f>
        <v>-</v>
      </c>
      <c r="D11">
        <f>'Class Info.'!$D19</f>
        <v>0</v>
      </c>
      <c r="E11" s="215">
        <f>'Class Info.'!F19</f>
        <v>0</v>
      </c>
      <c r="F11" t="str">
        <f>'Class Info.'!$C$7</f>
        <v>94-???</v>
      </c>
      <c r="G11" t="str">
        <f>'Class Info.'!$H$7</f>
        <v>?</v>
      </c>
      <c r="H11" t="e">
        <f>LOOKUP(2,1/('70'!D18:K18),('70'!D18:K18))</f>
        <v>#N/A</v>
      </c>
      <c r="I11" s="217" t="e">
        <f>LOOKUP(2,1/(Spell!D18:K18),(Spell!D18:K18))</f>
        <v>#N/A</v>
      </c>
      <c r="J11" s="217" t="e">
        <f>LOOKUP(2,1/(WPM!D20:F20),(WPM!D20:F20))</f>
        <v>#N/A</v>
      </c>
      <c r="K11" s="218" t="e">
        <f>LOOKUP(2,1/((Mult!D18:K18)*100),(Mult!D18:K18)*100)</f>
        <v>#N/A</v>
      </c>
      <c r="L11" s="218" t="e">
        <f>LOOKUP(2,1/((Sub!D18:K18)*100),(Sub!D18:K18)*100)</f>
        <v>#N/A</v>
      </c>
      <c r="M11" t="e">
        <f>LOOKUP(2,1/((HW!D18:I18)*100),(HW!D18:I18)*100)</f>
        <v>#N/A</v>
      </c>
    </row>
    <row r="12" spans="1:13" x14ac:dyDescent="0.25">
      <c r="A12">
        <f>'Class Info.'!C20</f>
        <v>0</v>
      </c>
      <c r="B12">
        <f>'Class Info.'!B20</f>
        <v>0</v>
      </c>
      <c r="C12" t="str">
        <f>'Class Info.'!E20</f>
        <v>-</v>
      </c>
      <c r="D12">
        <f>'Class Info.'!$D20</f>
        <v>0</v>
      </c>
      <c r="E12" s="215">
        <f>'Class Info.'!F20</f>
        <v>0</v>
      </c>
      <c r="F12" t="str">
        <f>'Class Info.'!$C$7</f>
        <v>94-???</v>
      </c>
      <c r="G12" t="str">
        <f>'Class Info.'!$H$7</f>
        <v>?</v>
      </c>
      <c r="H12" t="e">
        <f>LOOKUP(2,1/('70'!D19:K19),('70'!D19:K19))</f>
        <v>#N/A</v>
      </c>
      <c r="I12" s="217" t="e">
        <f>LOOKUP(2,1/(Spell!D19:K19),(Spell!D19:K19))</f>
        <v>#N/A</v>
      </c>
      <c r="J12" s="217" t="e">
        <f>LOOKUP(2,1/(WPM!D21:F21),(WPM!D21:F21))</f>
        <v>#N/A</v>
      </c>
      <c r="K12" s="218" t="e">
        <f>LOOKUP(2,1/((Mult!D19:K19)*100),(Mult!D19:K19)*100)</f>
        <v>#N/A</v>
      </c>
      <c r="L12" s="218" t="e">
        <f>LOOKUP(2,1/((Sub!D19:K19)*100),(Sub!D19:K19)*100)</f>
        <v>#N/A</v>
      </c>
      <c r="M12" t="e">
        <f>LOOKUP(2,1/((HW!D19:I19)*100),(HW!D19:I19)*100)</f>
        <v>#N/A</v>
      </c>
    </row>
    <row r="13" spans="1:13" x14ac:dyDescent="0.25">
      <c r="A13">
        <f>'Class Info.'!C21</f>
        <v>0</v>
      </c>
      <c r="B13">
        <f>'Class Info.'!B21</f>
        <v>0</v>
      </c>
      <c r="C13" t="str">
        <f>'Class Info.'!E21</f>
        <v>-</v>
      </c>
      <c r="D13">
        <f>'Class Info.'!$D21</f>
        <v>0</v>
      </c>
      <c r="E13" s="215">
        <f>'Class Info.'!F21</f>
        <v>0</v>
      </c>
      <c r="F13" t="str">
        <f>'Class Info.'!$C$7</f>
        <v>94-???</v>
      </c>
      <c r="G13" t="str">
        <f>'Class Info.'!$H$7</f>
        <v>?</v>
      </c>
      <c r="H13" t="e">
        <f>LOOKUP(2,1/('70'!D20:K20),('70'!D20:K20))</f>
        <v>#N/A</v>
      </c>
      <c r="I13" s="217" t="e">
        <f>LOOKUP(2,1/(Spell!D20:K20),(Spell!D20:K20))</f>
        <v>#N/A</v>
      </c>
      <c r="J13" s="217" t="e">
        <f>LOOKUP(2,1/(WPM!D22:F22),(WPM!D22:F22))</f>
        <v>#N/A</v>
      </c>
      <c r="K13" s="218" t="e">
        <f>LOOKUP(2,1/((Mult!D20:K20)*100),(Mult!D20:K20)*100)</f>
        <v>#N/A</v>
      </c>
      <c r="L13" s="218" t="e">
        <f>LOOKUP(2,1/((Sub!D20:K20)*100),(Sub!D20:K20)*100)</f>
        <v>#N/A</v>
      </c>
      <c r="M13" t="e">
        <f>LOOKUP(2,1/((HW!D20:I20)*100),(HW!D20:I20)*100)</f>
        <v>#N/A</v>
      </c>
    </row>
    <row r="14" spans="1:13" x14ac:dyDescent="0.25">
      <c r="A14">
        <f>'Class Info.'!C22</f>
        <v>0</v>
      </c>
      <c r="B14">
        <f>'Class Info.'!B22</f>
        <v>0</v>
      </c>
      <c r="C14" t="str">
        <f>'Class Info.'!E22</f>
        <v>-</v>
      </c>
      <c r="D14">
        <f>'Class Info.'!$D22</f>
        <v>0</v>
      </c>
      <c r="E14" s="215">
        <f>'Class Info.'!F22</f>
        <v>0</v>
      </c>
      <c r="F14" t="str">
        <f>'Class Info.'!$C$7</f>
        <v>94-???</v>
      </c>
      <c r="G14" t="str">
        <f>'Class Info.'!$H$7</f>
        <v>?</v>
      </c>
      <c r="H14" t="e">
        <f>LOOKUP(2,1/('70'!D21:K21),('70'!D21:K21))</f>
        <v>#N/A</v>
      </c>
      <c r="I14" s="217" t="e">
        <f>LOOKUP(2,1/(Spell!D21:K21),(Spell!D21:K21))</f>
        <v>#N/A</v>
      </c>
      <c r="J14" s="217" t="e">
        <f>LOOKUP(2,1/(WPM!D23:F23),(WPM!D23:F23))</f>
        <v>#N/A</v>
      </c>
      <c r="K14" s="218" t="e">
        <f>LOOKUP(2,1/((Mult!D21:K21)*100),(Mult!D21:K21)*100)</f>
        <v>#N/A</v>
      </c>
      <c r="L14" s="218" t="e">
        <f>LOOKUP(2,1/((Sub!D21:K21)*100),(Sub!D21:K21)*100)</f>
        <v>#N/A</v>
      </c>
      <c r="M14" t="e">
        <f>LOOKUP(2,1/((HW!D21:I21)*100),(HW!D21:I21)*100)</f>
        <v>#N/A</v>
      </c>
    </row>
    <row r="15" spans="1:13" x14ac:dyDescent="0.25">
      <c r="A15">
        <f>'Class Info.'!C23</f>
        <v>0</v>
      </c>
      <c r="B15">
        <f>'Class Info.'!B23</f>
        <v>0</v>
      </c>
      <c r="C15" t="str">
        <f>'Class Info.'!E23</f>
        <v>-</v>
      </c>
      <c r="D15">
        <f>'Class Info.'!$D23</f>
        <v>0</v>
      </c>
      <c r="E15" s="215">
        <f>'Class Info.'!F23</f>
        <v>0</v>
      </c>
      <c r="F15" t="str">
        <f>'Class Info.'!$C$7</f>
        <v>94-???</v>
      </c>
      <c r="G15" t="str">
        <f>'Class Info.'!$H$7</f>
        <v>?</v>
      </c>
      <c r="H15" t="e">
        <f>LOOKUP(2,1/('70'!D22:K22),('70'!D22:K22))</f>
        <v>#N/A</v>
      </c>
      <c r="I15" s="217" t="e">
        <f>LOOKUP(2,1/(Spell!D22:K22),(Spell!D22:K22))</f>
        <v>#N/A</v>
      </c>
      <c r="J15" s="217" t="e">
        <f>LOOKUP(2,1/(WPM!D24:F24),(WPM!D24:F24))</f>
        <v>#N/A</v>
      </c>
      <c r="K15" s="218" t="e">
        <f>LOOKUP(2,1/((Mult!D22:K22)*100),(Mult!D22:K22)*100)</f>
        <v>#N/A</v>
      </c>
      <c r="L15" s="218" t="e">
        <f>LOOKUP(2,1/((Sub!D22:K22)*100),(Sub!D22:K22)*100)</f>
        <v>#N/A</v>
      </c>
      <c r="M15" t="e">
        <f>LOOKUP(2,1/((HW!D22:I22)*100),(HW!D22:I22)*100)</f>
        <v>#N/A</v>
      </c>
    </row>
    <row r="16" spans="1:13" x14ac:dyDescent="0.25">
      <c r="A16">
        <f>'Class Info.'!C24</f>
        <v>0</v>
      </c>
      <c r="B16">
        <f>'Class Info.'!B24</f>
        <v>0</v>
      </c>
      <c r="C16" t="str">
        <f>'Class Info.'!E24</f>
        <v>-</v>
      </c>
      <c r="D16">
        <f>'Class Info.'!$D24</f>
        <v>0</v>
      </c>
      <c r="E16" s="215">
        <f>'Class Info.'!F24</f>
        <v>0</v>
      </c>
      <c r="F16" t="str">
        <f>'Class Info.'!$C$7</f>
        <v>94-???</v>
      </c>
      <c r="G16" t="str">
        <f>'Class Info.'!$H$7</f>
        <v>?</v>
      </c>
      <c r="H16" t="e">
        <f>LOOKUP(2,1/('70'!D23:K23),('70'!D23:K23))</f>
        <v>#N/A</v>
      </c>
      <c r="I16" s="217" t="e">
        <f>LOOKUP(2,1/(Spell!D23:K23),(Spell!D23:K23))</f>
        <v>#N/A</v>
      </c>
      <c r="J16" s="217" t="e">
        <f>LOOKUP(2,1/(WPM!D25:F25),(WPM!D25:F25))</f>
        <v>#N/A</v>
      </c>
      <c r="K16" s="218" t="e">
        <f>LOOKUP(2,1/((Mult!D23:K23)*100),(Mult!D23:K23)*100)</f>
        <v>#N/A</v>
      </c>
      <c r="L16" s="218" t="e">
        <f>LOOKUP(2,1/((Sub!D23:K23)*100),(Sub!D23:K23)*100)</f>
        <v>#N/A</v>
      </c>
      <c r="M16" t="e">
        <f>LOOKUP(2,1/((HW!D23:I23)*100),(HW!D23:I23)*100)</f>
        <v>#N/A</v>
      </c>
    </row>
    <row r="17" spans="1:13" x14ac:dyDescent="0.25">
      <c r="A17">
        <f>'Class Info.'!C25</f>
        <v>0</v>
      </c>
      <c r="B17">
        <f>'Class Info.'!B25</f>
        <v>0</v>
      </c>
      <c r="C17" t="str">
        <f>'Class Info.'!E25</f>
        <v>-</v>
      </c>
      <c r="D17">
        <f>'Class Info.'!$D25</f>
        <v>0</v>
      </c>
      <c r="E17" s="215">
        <f>'Class Info.'!F25</f>
        <v>0</v>
      </c>
      <c r="F17" t="str">
        <f>'Class Info.'!$C$7</f>
        <v>94-???</v>
      </c>
      <c r="G17" t="str">
        <f>'Class Info.'!$H$7</f>
        <v>?</v>
      </c>
      <c r="H17" t="e">
        <f>LOOKUP(2,1/('70'!D24:K24),('70'!D24:K24))</f>
        <v>#N/A</v>
      </c>
      <c r="I17" s="217" t="e">
        <f>LOOKUP(2,1/(Spell!D24:K24),(Spell!D24:K24))</f>
        <v>#N/A</v>
      </c>
      <c r="J17" s="217" t="e">
        <f>LOOKUP(2,1/(WPM!D26:F26),(WPM!D26:F26))</f>
        <v>#N/A</v>
      </c>
      <c r="K17" s="218" t="e">
        <f>LOOKUP(2,1/((Mult!D24:K24)*100),(Mult!D24:K24)*100)</f>
        <v>#N/A</v>
      </c>
      <c r="L17" s="218" t="e">
        <f>LOOKUP(2,1/((Sub!D24:K24)*100),(Sub!D24:K24)*100)</f>
        <v>#N/A</v>
      </c>
      <c r="M17" t="e">
        <f>LOOKUP(2,1/((HW!D24:I24)*100),(HW!D24:I24)*100)</f>
        <v>#N/A</v>
      </c>
    </row>
    <row r="18" spans="1:13" x14ac:dyDescent="0.25">
      <c r="A18">
        <f>'Class Info.'!C26</f>
        <v>0</v>
      </c>
      <c r="B18">
        <f>'Class Info.'!B26</f>
        <v>0</v>
      </c>
      <c r="C18" t="str">
        <f>'Class Info.'!E26</f>
        <v>-</v>
      </c>
      <c r="D18">
        <f>'Class Info.'!$D26</f>
        <v>0</v>
      </c>
      <c r="E18" s="215">
        <f>'Class Info.'!F26</f>
        <v>0</v>
      </c>
      <c r="F18" t="str">
        <f>'Class Info.'!$C$7</f>
        <v>94-???</v>
      </c>
      <c r="G18" t="str">
        <f>'Class Info.'!$H$7</f>
        <v>?</v>
      </c>
      <c r="H18" t="e">
        <f>LOOKUP(2,1/('70'!D25:K25),('70'!D25:K25))</f>
        <v>#N/A</v>
      </c>
      <c r="I18" s="217" t="e">
        <f>LOOKUP(2,1/(Spell!D25:K25),(Spell!D25:K25))</f>
        <v>#N/A</v>
      </c>
      <c r="J18" s="217" t="e">
        <f>LOOKUP(2,1/(WPM!D27:F27),(WPM!D27:F27))</f>
        <v>#N/A</v>
      </c>
      <c r="K18" s="218" t="e">
        <f>LOOKUP(2,1/((Mult!D25:K25)*100),(Mult!D25:K25)*100)</f>
        <v>#N/A</v>
      </c>
      <c r="L18" s="218" t="e">
        <f>LOOKUP(2,1/((Sub!D25:K25)*100),(Sub!D25:K25)*100)</f>
        <v>#N/A</v>
      </c>
      <c r="M18" t="e">
        <f>LOOKUP(2,1/((HW!D25:I25)*100),(HW!D25:I25)*100)</f>
        <v>#N/A</v>
      </c>
    </row>
    <row r="19" spans="1:13" x14ac:dyDescent="0.25">
      <c r="A19">
        <f>'Class Info.'!C27</f>
        <v>0</v>
      </c>
      <c r="B19">
        <f>'Class Info.'!B27</f>
        <v>0</v>
      </c>
      <c r="C19" t="str">
        <f>'Class Info.'!E27</f>
        <v>-</v>
      </c>
      <c r="D19">
        <f>'Class Info.'!$D27</f>
        <v>0</v>
      </c>
      <c r="E19" s="215">
        <f>'Class Info.'!F27</f>
        <v>0</v>
      </c>
      <c r="F19" t="str">
        <f>'Class Info.'!$C$7</f>
        <v>94-???</v>
      </c>
      <c r="G19" t="str">
        <f>'Class Info.'!$H$7</f>
        <v>?</v>
      </c>
      <c r="H19" t="e">
        <f>LOOKUP(2,1/('70'!D26:K26),('70'!D26:K26))</f>
        <v>#N/A</v>
      </c>
      <c r="I19" s="217" t="e">
        <f>LOOKUP(2,1/(Spell!D26:K26),(Spell!D26:K26))</f>
        <v>#N/A</v>
      </c>
      <c r="J19" s="217" t="e">
        <f>LOOKUP(2,1/(WPM!D28:F28),(WPM!D28:F28))</f>
        <v>#N/A</v>
      </c>
      <c r="K19" s="218" t="e">
        <f>LOOKUP(2,1/((Mult!D26:K26)*100),(Mult!D26:K26)*100)</f>
        <v>#N/A</v>
      </c>
      <c r="L19" s="218" t="e">
        <f>LOOKUP(2,1/((Sub!D26:K26)*100),(Sub!D26:K26)*100)</f>
        <v>#N/A</v>
      </c>
      <c r="M19" t="e">
        <f>LOOKUP(2,1/((HW!D26:I26)*100),(HW!D26:I26)*100)</f>
        <v>#N/A</v>
      </c>
    </row>
    <row r="20" spans="1:13" x14ac:dyDescent="0.25">
      <c r="A20">
        <f>'Class Info.'!C28</f>
        <v>0</v>
      </c>
      <c r="B20">
        <f>'Class Info.'!B28</f>
        <v>0</v>
      </c>
      <c r="C20" t="str">
        <f>'Class Info.'!E28</f>
        <v>-</v>
      </c>
      <c r="D20">
        <f>'Class Info.'!$D28</f>
        <v>0</v>
      </c>
      <c r="E20" s="215">
        <f>'Class Info.'!F28</f>
        <v>0</v>
      </c>
      <c r="F20" t="str">
        <f>'Class Info.'!$C$7</f>
        <v>94-???</v>
      </c>
      <c r="G20" t="str">
        <f>'Class Info.'!$H$7</f>
        <v>?</v>
      </c>
      <c r="H20" t="e">
        <f>LOOKUP(2,1/('70'!D27:K27),('70'!D27:K27))</f>
        <v>#N/A</v>
      </c>
      <c r="I20" s="217" t="e">
        <f>LOOKUP(2,1/(Spell!D27:K27),(Spell!D27:K27))</f>
        <v>#N/A</v>
      </c>
      <c r="J20" s="217" t="e">
        <f>LOOKUP(2,1/(WPM!D29:F29),(WPM!D29:F29))</f>
        <v>#N/A</v>
      </c>
      <c r="K20" s="218" t="e">
        <f>LOOKUP(2,1/((Mult!D27:K27)*100),(Mult!D27:K27)*100)</f>
        <v>#N/A</v>
      </c>
      <c r="L20" s="218" t="e">
        <f>LOOKUP(2,1/((Sub!D27:K27)*100),(Sub!D27:K27)*100)</f>
        <v>#N/A</v>
      </c>
      <c r="M20" t="e">
        <f>LOOKUP(2,1/((HW!D27:I27)*100),(HW!D27:I27)*100)</f>
        <v>#N/A</v>
      </c>
    </row>
    <row r="21" spans="1:13" x14ac:dyDescent="0.25">
      <c r="A21">
        <f>'Class Info.'!C29</f>
        <v>0</v>
      </c>
      <c r="B21">
        <f>'Class Info.'!B29</f>
        <v>0</v>
      </c>
      <c r="C21" t="str">
        <f>'Class Info.'!E29</f>
        <v>-</v>
      </c>
      <c r="D21">
        <f>'Class Info.'!$D29</f>
        <v>0</v>
      </c>
      <c r="E21" s="215">
        <f>'Class Info.'!F29</f>
        <v>0</v>
      </c>
      <c r="F21" t="str">
        <f>'Class Info.'!$C$7</f>
        <v>94-???</v>
      </c>
      <c r="G21" t="str">
        <f>'Class Info.'!$H$7</f>
        <v>?</v>
      </c>
      <c r="H21" t="e">
        <f>LOOKUP(2,1/('70'!D28:K28),('70'!D28:K28))</f>
        <v>#N/A</v>
      </c>
      <c r="I21" s="217" t="e">
        <f>LOOKUP(2,1/(Spell!D28:K28),(Spell!D28:K28))</f>
        <v>#N/A</v>
      </c>
      <c r="J21" s="217" t="e">
        <f>LOOKUP(2,1/(WPM!D30:F30),(WPM!D30:F30))</f>
        <v>#N/A</v>
      </c>
      <c r="K21" s="218" t="e">
        <f>LOOKUP(2,1/((Mult!D28:K28)*100),(Mult!D28:K28)*100)</f>
        <v>#N/A</v>
      </c>
      <c r="L21" s="218" t="e">
        <f>LOOKUP(2,1/((Sub!D28:K28)*100),(Sub!D28:K28)*100)</f>
        <v>#N/A</v>
      </c>
      <c r="M21" t="e">
        <f>LOOKUP(2,1/((HW!D28:I28)*100),(HW!D28:I28)*100)</f>
        <v>#N/A</v>
      </c>
    </row>
    <row r="22" spans="1:13" x14ac:dyDescent="0.25">
      <c r="A22">
        <f>'Class Info.'!C30</f>
        <v>0</v>
      </c>
      <c r="B22">
        <f>'Class Info.'!B30</f>
        <v>0</v>
      </c>
      <c r="C22" t="str">
        <f>'Class Info.'!E30</f>
        <v>-</v>
      </c>
      <c r="D22">
        <f>'Class Info.'!$D30</f>
        <v>0</v>
      </c>
      <c r="E22" s="215">
        <f>'Class Info.'!F30</f>
        <v>0</v>
      </c>
      <c r="F22" t="str">
        <f>'Class Info.'!$C$7</f>
        <v>94-???</v>
      </c>
      <c r="G22" t="str">
        <f>'Class Info.'!$H$7</f>
        <v>?</v>
      </c>
      <c r="H22" t="e">
        <f>LOOKUP(2,1/('70'!D29:K29),('70'!D29:K29))</f>
        <v>#N/A</v>
      </c>
      <c r="I22" s="217" t="e">
        <f>LOOKUP(2,1/(Spell!D29:K29),(Spell!D29:K29))</f>
        <v>#N/A</v>
      </c>
      <c r="J22" s="217" t="e">
        <f>LOOKUP(2,1/(WPM!D31:F31),(WPM!D31:F31))</f>
        <v>#N/A</v>
      </c>
      <c r="K22" s="218" t="e">
        <f>LOOKUP(2,1/((Mult!D29:K29)*100),(Mult!D29:K29)*100)</f>
        <v>#N/A</v>
      </c>
      <c r="L22" s="218" t="e">
        <f>LOOKUP(2,1/((Sub!D29:K29)*100),(Sub!D29:K29)*100)</f>
        <v>#N/A</v>
      </c>
      <c r="M22" t="e">
        <f>LOOKUP(2,1/((HW!D29:I29)*100),(HW!D29:I29)*100)</f>
        <v>#N/A</v>
      </c>
    </row>
    <row r="23" spans="1:13" x14ac:dyDescent="0.25">
      <c r="A23">
        <f>'Class Info.'!C31</f>
        <v>0</v>
      </c>
      <c r="B23">
        <f>'Class Info.'!B31</f>
        <v>0</v>
      </c>
      <c r="C23" t="str">
        <f>'Class Info.'!E31</f>
        <v>-</v>
      </c>
      <c r="D23">
        <f>'Class Info.'!$D31</f>
        <v>0</v>
      </c>
      <c r="E23" s="215">
        <f>'Class Info.'!F31</f>
        <v>0</v>
      </c>
      <c r="F23" t="str">
        <f>'Class Info.'!$C$7</f>
        <v>94-???</v>
      </c>
      <c r="G23" t="str">
        <f>'Class Info.'!$H$7</f>
        <v>?</v>
      </c>
      <c r="H23" t="e">
        <f>LOOKUP(2,1/('70'!D30:K30),('70'!D30:K30))</f>
        <v>#N/A</v>
      </c>
      <c r="I23" s="217" t="e">
        <f>LOOKUP(2,1/(Spell!D30:K30),(Spell!D30:K30))</f>
        <v>#N/A</v>
      </c>
      <c r="J23" s="217" t="e">
        <f>LOOKUP(2,1/(WPM!D32:F32),(WPM!D32:F32))</f>
        <v>#N/A</v>
      </c>
      <c r="K23" s="218" t="e">
        <f>LOOKUP(2,1/((Mult!D30:K30)*100),(Mult!D30:K30)*100)</f>
        <v>#N/A</v>
      </c>
      <c r="L23" s="218" t="e">
        <f>LOOKUP(2,1/((Sub!D30:K30)*100),(Sub!D30:K30)*100)</f>
        <v>#N/A</v>
      </c>
      <c r="M23" t="e">
        <f>LOOKUP(2,1/((HW!D30:I30)*100),(HW!D30:I30)*100)</f>
        <v>#N/A</v>
      </c>
    </row>
    <row r="24" spans="1:13" x14ac:dyDescent="0.25">
      <c r="A24">
        <f>'Class Info.'!C32</f>
        <v>0</v>
      </c>
      <c r="B24">
        <f>'Class Info.'!B32</f>
        <v>0</v>
      </c>
      <c r="C24" t="str">
        <f>'Class Info.'!E32</f>
        <v>-</v>
      </c>
      <c r="D24">
        <f>'Class Info.'!$D32</f>
        <v>0</v>
      </c>
      <c r="E24" s="215">
        <f>'Class Info.'!F32</f>
        <v>0</v>
      </c>
      <c r="F24" t="str">
        <f>'Class Info.'!$C$7</f>
        <v>94-???</v>
      </c>
      <c r="G24" t="str">
        <f>'Class Info.'!$H$7</f>
        <v>?</v>
      </c>
      <c r="H24" t="e">
        <f>LOOKUP(2,1/('70'!D31:K31),('70'!D31:K31))</f>
        <v>#N/A</v>
      </c>
      <c r="I24" s="217" t="e">
        <f>LOOKUP(2,1/(Spell!D31:K31),(Spell!D31:K31))</f>
        <v>#N/A</v>
      </c>
      <c r="J24" s="217" t="e">
        <f>LOOKUP(2,1/(WPM!D33:F33),(WPM!D33:F33))</f>
        <v>#N/A</v>
      </c>
      <c r="K24" s="218" t="e">
        <f>LOOKUP(2,1/((Mult!D31:K31)*100),(Mult!D31:K31)*100)</f>
        <v>#N/A</v>
      </c>
      <c r="L24" s="218" t="e">
        <f>LOOKUP(2,1/((Sub!D31:K31)*100),(Sub!D31:K31)*100)</f>
        <v>#N/A</v>
      </c>
      <c r="M24" t="e">
        <f>LOOKUP(2,1/((HW!D31:I31)*100),(HW!D31:I31)*100)</f>
        <v>#N/A</v>
      </c>
    </row>
    <row r="25" spans="1:13" x14ac:dyDescent="0.25">
      <c r="A25">
        <f>'Class Info.'!C33</f>
        <v>0</v>
      </c>
      <c r="B25">
        <f>'Class Info.'!B33</f>
        <v>0</v>
      </c>
      <c r="C25" t="str">
        <f>'Class Info.'!E33</f>
        <v>-</v>
      </c>
      <c r="D25">
        <f>'Class Info.'!$D33</f>
        <v>0</v>
      </c>
      <c r="E25" s="215">
        <f>'Class Info.'!F33</f>
        <v>0</v>
      </c>
      <c r="F25" t="str">
        <f>'Class Info.'!$C$7</f>
        <v>94-???</v>
      </c>
      <c r="G25" t="str">
        <f>'Class Info.'!$H$7</f>
        <v>?</v>
      </c>
      <c r="H25" t="e">
        <f>LOOKUP(2,1/('70'!D32:K32),('70'!D32:K32))</f>
        <v>#N/A</v>
      </c>
      <c r="I25" s="217" t="e">
        <f>LOOKUP(2,1/(Spell!D32:K32),(Spell!D32:K32))</f>
        <v>#N/A</v>
      </c>
      <c r="J25" s="217" t="e">
        <f>LOOKUP(2,1/(WPM!D34:F34),(WPM!D34:F34))</f>
        <v>#N/A</v>
      </c>
      <c r="K25" s="218" t="e">
        <f>LOOKUP(2,1/((Mult!D32:K32)*100),(Mult!D32:K32)*100)</f>
        <v>#N/A</v>
      </c>
      <c r="L25" s="218" t="e">
        <f>LOOKUP(2,1/((Sub!D32:K32)*100),(Sub!D32:K32)*100)</f>
        <v>#N/A</v>
      </c>
      <c r="M25" t="e">
        <f>LOOKUP(2,1/((HW!D32:I32)*100),(HW!D32:I32)*100)</f>
        <v>#N/A</v>
      </c>
    </row>
    <row r="26" spans="1:13" x14ac:dyDescent="0.25">
      <c r="A26">
        <f>'Class Info.'!C34</f>
        <v>0</v>
      </c>
      <c r="B26">
        <f>'Class Info.'!B34</f>
        <v>0</v>
      </c>
      <c r="C26" t="str">
        <f>'Class Info.'!E34</f>
        <v>-</v>
      </c>
      <c r="D26">
        <f>'Class Info.'!$D34</f>
        <v>0</v>
      </c>
      <c r="E26" s="215">
        <f>'Class Info.'!F34</f>
        <v>0</v>
      </c>
      <c r="F26" t="str">
        <f>'Class Info.'!$C$7</f>
        <v>94-???</v>
      </c>
      <c r="G26" t="str">
        <f>'Class Info.'!$H$7</f>
        <v>?</v>
      </c>
      <c r="H26" t="e">
        <f>LOOKUP(2,1/('70'!D33:K33),('70'!D33:K33))</f>
        <v>#N/A</v>
      </c>
      <c r="I26" s="217" t="e">
        <f>LOOKUP(2,1/(Spell!D33:K33),(Spell!D33:K33))</f>
        <v>#N/A</v>
      </c>
      <c r="J26" s="217" t="e">
        <f>LOOKUP(2,1/(WPM!D35:F35),(WPM!D35:F35))</f>
        <v>#N/A</v>
      </c>
      <c r="K26" s="218" t="e">
        <f>LOOKUP(2,1/((Mult!D33:K33)*100),(Mult!D33:K33)*100)</f>
        <v>#N/A</v>
      </c>
      <c r="L26" s="218" t="e">
        <f>LOOKUP(2,1/((Sub!D33:K33)*100),(Sub!D33:K33)*100)</f>
        <v>#N/A</v>
      </c>
      <c r="M26" t="e">
        <f>LOOKUP(2,1/((HW!D33:I33)*100),(HW!D33:I33)*100)</f>
        <v>#N/A</v>
      </c>
    </row>
    <row r="27" spans="1:13" x14ac:dyDescent="0.25">
      <c r="A27">
        <f>'Class Info.'!C35</f>
        <v>0</v>
      </c>
      <c r="B27">
        <f>'Class Info.'!B35</f>
        <v>0</v>
      </c>
      <c r="C27" t="str">
        <f>'Class Info.'!E35</f>
        <v>-</v>
      </c>
      <c r="D27">
        <f>'Class Info.'!$D35</f>
        <v>0</v>
      </c>
      <c r="E27" s="215">
        <f>'Class Info.'!F35</f>
        <v>0</v>
      </c>
      <c r="F27" t="str">
        <f>'Class Info.'!$C$7</f>
        <v>94-???</v>
      </c>
      <c r="G27" t="str">
        <f>'Class Info.'!$H$7</f>
        <v>?</v>
      </c>
      <c r="H27" t="e">
        <f>LOOKUP(2,1/('70'!D34:K34),('70'!D34:K34))</f>
        <v>#N/A</v>
      </c>
      <c r="I27" s="217" t="e">
        <f>LOOKUP(2,1/(Spell!D34:K34),(Spell!D34:K34))</f>
        <v>#N/A</v>
      </c>
      <c r="J27" s="217" t="e">
        <f>LOOKUP(2,1/(WPM!D36:F36),(WPM!D36:F36))</f>
        <v>#N/A</v>
      </c>
      <c r="K27" s="218" t="e">
        <f>LOOKUP(2,1/((Mult!D34:K34)*100),(Mult!D34:K34)*100)</f>
        <v>#N/A</v>
      </c>
      <c r="L27" s="218" t="e">
        <f>LOOKUP(2,1/((Sub!D34:K34)*100),(Sub!D34:K34)*100)</f>
        <v>#N/A</v>
      </c>
      <c r="M27" t="e">
        <f>LOOKUP(2,1/((HW!D34:I34)*100),(HW!D34:I34)*100)</f>
        <v>#N/A</v>
      </c>
    </row>
    <row r="28" spans="1:13" x14ac:dyDescent="0.25">
      <c r="A28">
        <f>'Class Info.'!C36</f>
        <v>0</v>
      </c>
      <c r="B28">
        <f>'Class Info.'!B36</f>
        <v>0</v>
      </c>
      <c r="C28" t="str">
        <f>'Class Info.'!E36</f>
        <v>-</v>
      </c>
      <c r="D28">
        <f>'Class Info.'!$D36</f>
        <v>0</v>
      </c>
      <c r="E28" s="215">
        <f>'Class Info.'!F36</f>
        <v>0</v>
      </c>
      <c r="F28" t="str">
        <f>'Class Info.'!$C$7</f>
        <v>94-???</v>
      </c>
      <c r="G28" t="str">
        <f>'Class Info.'!$H$7</f>
        <v>?</v>
      </c>
      <c r="H28" t="e">
        <f>LOOKUP(2,1/('70'!D35:K35),('70'!D35:K35))</f>
        <v>#N/A</v>
      </c>
      <c r="I28" s="217" t="e">
        <f>LOOKUP(2,1/(Spell!D35:K35),(Spell!D35:K35))</f>
        <v>#N/A</v>
      </c>
      <c r="J28" s="217" t="e">
        <f>LOOKUP(2,1/(WPM!D37:F37),(WPM!D37:F37))</f>
        <v>#N/A</v>
      </c>
      <c r="K28" s="218" t="e">
        <f>LOOKUP(2,1/((Mult!D35:K35)*100),(Mult!D35:K35)*100)</f>
        <v>#N/A</v>
      </c>
      <c r="L28" s="218" t="e">
        <f>LOOKUP(2,1/((Sub!D35:K35)*100),(Sub!D35:K35)*100)</f>
        <v>#N/A</v>
      </c>
      <c r="M28" t="e">
        <f>LOOKUP(2,1/((HW!D35:I35)*100),(HW!D35:I35)*100)</f>
        <v>#N/A</v>
      </c>
    </row>
    <row r="29" spans="1:13" x14ac:dyDescent="0.25">
      <c r="A29">
        <f>'Class Info.'!C37</f>
        <v>0</v>
      </c>
      <c r="B29">
        <f>'Class Info.'!B37</f>
        <v>0</v>
      </c>
      <c r="C29" t="str">
        <f>'Class Info.'!E37</f>
        <v>-</v>
      </c>
      <c r="D29">
        <f>'Class Info.'!$D37</f>
        <v>0</v>
      </c>
      <c r="E29" s="215">
        <f>'Class Info.'!F37</f>
        <v>0</v>
      </c>
      <c r="F29" t="str">
        <f>'Class Info.'!$C$7</f>
        <v>94-???</v>
      </c>
      <c r="G29" t="str">
        <f>'Class Info.'!$H$7</f>
        <v>?</v>
      </c>
      <c r="H29" t="e">
        <f>LOOKUP(2,1/('70'!D36:K36),('70'!D36:K36))</f>
        <v>#N/A</v>
      </c>
      <c r="I29" s="217" t="e">
        <f>LOOKUP(2,1/(Spell!D36:K36),(Spell!D36:K36))</f>
        <v>#N/A</v>
      </c>
      <c r="J29" s="217" t="e">
        <f>LOOKUP(2,1/(WPM!D38:F38),(WPM!D38:F38))</f>
        <v>#N/A</v>
      </c>
      <c r="K29" s="218" t="e">
        <f>LOOKUP(2,1/((Mult!D36:K36)*100),(Mult!D36:K36)*100)</f>
        <v>#N/A</v>
      </c>
      <c r="L29" s="218" t="e">
        <f>LOOKUP(2,1/((Sub!D36:K36)*100),(Sub!D36:K36)*100)</f>
        <v>#N/A</v>
      </c>
      <c r="M29" t="e">
        <f>LOOKUP(2,1/((HW!D36:I36)*100),(HW!D36:I36)*100)</f>
        <v>#N/A</v>
      </c>
    </row>
    <row r="30" spans="1:13" x14ac:dyDescent="0.25">
      <c r="A30">
        <f>'Class Info.'!C38</f>
        <v>0</v>
      </c>
      <c r="B30">
        <f>'Class Info.'!B38</f>
        <v>0</v>
      </c>
      <c r="C30" t="str">
        <f>'Class Info.'!E38</f>
        <v>-</v>
      </c>
      <c r="D30">
        <f>'Class Info.'!$D38</f>
        <v>0</v>
      </c>
      <c r="E30" s="215">
        <f>'Class Info.'!F38</f>
        <v>0</v>
      </c>
      <c r="F30" t="str">
        <f>'Class Info.'!$C$7</f>
        <v>94-???</v>
      </c>
      <c r="G30" t="str">
        <f>'Class Info.'!$H$7</f>
        <v>?</v>
      </c>
      <c r="H30" t="e">
        <f>LOOKUP(2,1/('70'!D37:K37),('70'!D37:K37))</f>
        <v>#N/A</v>
      </c>
      <c r="I30" s="217" t="e">
        <f>LOOKUP(2,1/(Spell!D37:K37),(Spell!D37:K37))</f>
        <v>#N/A</v>
      </c>
      <c r="J30" s="217" t="e">
        <f>LOOKUP(2,1/(WPM!D39:F39),(WPM!D39:F39))</f>
        <v>#N/A</v>
      </c>
      <c r="K30" s="218" t="e">
        <f>LOOKUP(2,1/((Mult!D37:K37)*100),(Mult!D37:K37)*100)</f>
        <v>#N/A</v>
      </c>
      <c r="L30" s="218" t="e">
        <f>LOOKUP(2,1/((Sub!D37:K37)*100),(Sub!D37:K37)*100)</f>
        <v>#N/A</v>
      </c>
      <c r="M30" t="e">
        <f>LOOKUP(2,1/((HW!D37:I37)*100),(HW!D37:I37)*100)</f>
        <v>#N/A</v>
      </c>
    </row>
    <row r="31" spans="1:13" x14ac:dyDescent="0.25">
      <c r="A31">
        <f>'Class Info.'!C39</f>
        <v>0</v>
      </c>
      <c r="B31">
        <f>'Class Info.'!B39</f>
        <v>0</v>
      </c>
      <c r="C31" t="str">
        <f>'Class Info.'!E39</f>
        <v>-</v>
      </c>
      <c r="D31">
        <f>'Class Info.'!$D39</f>
        <v>0</v>
      </c>
      <c r="E31" s="215">
        <f>'Class Info.'!F39</f>
        <v>0</v>
      </c>
      <c r="F31" t="str">
        <f>'Class Info.'!$C$7</f>
        <v>94-???</v>
      </c>
      <c r="G31" t="str">
        <f>'Class Info.'!$H$7</f>
        <v>?</v>
      </c>
      <c r="H31" t="e">
        <f>LOOKUP(2,1/('70'!D38:K38),('70'!D38:K38))</f>
        <v>#N/A</v>
      </c>
      <c r="I31" s="217" t="e">
        <f>LOOKUP(2,1/(Spell!D38:K38),(Spell!D38:K38))</f>
        <v>#N/A</v>
      </c>
      <c r="J31" s="217" t="e">
        <f>LOOKUP(2,1/(WPM!D40:F40),(WPM!D40:F40))</f>
        <v>#N/A</v>
      </c>
      <c r="K31" s="218" t="e">
        <f>LOOKUP(2,1/((Mult!D38:K38)*100),(Mult!D38:K38)*100)</f>
        <v>#N/A</v>
      </c>
      <c r="L31" s="218" t="e">
        <f>LOOKUP(2,1/((Sub!D38:K38)*100),(Sub!D38:K38)*100)</f>
        <v>#N/A</v>
      </c>
      <c r="M31" t="e">
        <f>LOOKUP(2,1/((HW!D38:I38)*100),(HW!D38:I38)*100)</f>
        <v>#N/A</v>
      </c>
    </row>
    <row r="32" spans="1:13" x14ac:dyDescent="0.25">
      <c r="A32">
        <f>'Class Info.'!C40</f>
        <v>0</v>
      </c>
      <c r="B32">
        <f>'Class Info.'!B40</f>
        <v>0</v>
      </c>
      <c r="C32" t="str">
        <f>'Class Info.'!E40</f>
        <v>-</v>
      </c>
      <c r="D32">
        <f>'Class Info.'!$D40</f>
        <v>0</v>
      </c>
      <c r="E32" s="215">
        <f>'Class Info.'!F40</f>
        <v>0</v>
      </c>
      <c r="F32" t="str">
        <f>'Class Info.'!$C$7</f>
        <v>94-???</v>
      </c>
      <c r="G32" t="str">
        <f>'Class Info.'!$H$7</f>
        <v>?</v>
      </c>
      <c r="H32" t="e">
        <f>LOOKUP(2,1/('70'!D39:K39),('70'!D39:K39))</f>
        <v>#N/A</v>
      </c>
      <c r="I32" s="217" t="e">
        <f>LOOKUP(2,1/(Spell!D39:K39),(Spell!D39:K39))</f>
        <v>#N/A</v>
      </c>
      <c r="J32" s="217" t="e">
        <f>LOOKUP(2,1/(WPM!D41:F41),(WPM!D41:F41))</f>
        <v>#N/A</v>
      </c>
      <c r="K32" s="218" t="e">
        <f>LOOKUP(2,1/((Mult!D39:K39)*100),(Mult!D39:K39)*100)</f>
        <v>#N/A</v>
      </c>
      <c r="L32" s="218" t="e">
        <f>LOOKUP(2,1/((Sub!D39:K39)*100),(Sub!D39:K39)*100)</f>
        <v>#N/A</v>
      </c>
      <c r="M32" t="e">
        <f>LOOKUP(2,1/((HW!D39:I39)*100),(HW!D39:I39)*100)</f>
        <v>#N/A</v>
      </c>
    </row>
    <row r="33" spans="1:13" x14ac:dyDescent="0.25">
      <c r="A33">
        <f>'Class Info.'!C41</f>
        <v>0</v>
      </c>
      <c r="B33">
        <f>'Class Info.'!B41</f>
        <v>0</v>
      </c>
      <c r="C33" t="str">
        <f>'Class Info.'!E41</f>
        <v>-</v>
      </c>
      <c r="D33">
        <f>'Class Info.'!$D41</f>
        <v>0</v>
      </c>
      <c r="E33" s="215">
        <f>'Class Info.'!F41</f>
        <v>0</v>
      </c>
      <c r="F33" t="str">
        <f>'Class Info.'!$C$7</f>
        <v>94-???</v>
      </c>
      <c r="G33" t="str">
        <f>'Class Info.'!$H$7</f>
        <v>?</v>
      </c>
      <c r="H33" t="e">
        <f>LOOKUP(2,1/('70'!D40:K40),('70'!D40:K40))</f>
        <v>#N/A</v>
      </c>
      <c r="I33" s="217" t="e">
        <f>LOOKUP(2,1/(Spell!D40:K40),(Spell!D40:K40))</f>
        <v>#N/A</v>
      </c>
      <c r="J33" s="217" t="e">
        <f>LOOKUP(2,1/(WPM!D42:F42),(WPM!D42:F42))</f>
        <v>#N/A</v>
      </c>
      <c r="K33" s="218" t="e">
        <f>LOOKUP(2,1/((Mult!D40:K40)*100),(Mult!D40:K40)*100)</f>
        <v>#N/A</v>
      </c>
      <c r="L33" s="218" t="e">
        <f>LOOKUP(2,1/((Sub!D40:K40)*100),(Sub!D40:K40)*100)</f>
        <v>#N/A</v>
      </c>
      <c r="M33" t="e">
        <f>LOOKUP(2,1/((HW!D40:I40)*100),(HW!D40:I40)*100)</f>
        <v>#N/A</v>
      </c>
    </row>
    <row r="34" spans="1:13" x14ac:dyDescent="0.25">
      <c r="A34">
        <f>'Class Info.'!C42</f>
        <v>0</v>
      </c>
      <c r="B34">
        <f>'Class Info.'!B42</f>
        <v>0</v>
      </c>
      <c r="C34" t="str">
        <f>'Class Info.'!E42</f>
        <v>-</v>
      </c>
      <c r="D34">
        <f>'Class Info.'!$D42</f>
        <v>0</v>
      </c>
      <c r="E34" s="215">
        <f>'Class Info.'!F42</f>
        <v>0</v>
      </c>
      <c r="F34" t="str">
        <f>'Class Info.'!$C$7</f>
        <v>94-???</v>
      </c>
      <c r="G34" t="str">
        <f>'Class Info.'!$H$7</f>
        <v>?</v>
      </c>
      <c r="H34" t="e">
        <f>LOOKUP(2,1/('70'!D41:K41),('70'!D41:K41))</f>
        <v>#N/A</v>
      </c>
      <c r="I34" s="217" t="e">
        <f>LOOKUP(2,1/(Spell!D41:K41),(Spell!D41:K41))</f>
        <v>#N/A</v>
      </c>
      <c r="J34" s="217" t="e">
        <f>LOOKUP(2,1/(WPM!D43:F43),(WPM!D43:F43))</f>
        <v>#N/A</v>
      </c>
      <c r="K34" s="218" t="e">
        <f>LOOKUP(2,1/((Mult!D41:K41)*100),(Mult!D41:K41)*100)</f>
        <v>#N/A</v>
      </c>
      <c r="L34" s="218" t="e">
        <f>LOOKUP(2,1/((Sub!D41:K41)*100),(Sub!D41:K41)*100)</f>
        <v>#N/A</v>
      </c>
      <c r="M34" t="e">
        <f>LOOKUP(2,1/((HW!D41:I41)*100),(HW!D41:I41)*100)</f>
        <v>#N/A</v>
      </c>
    </row>
    <row r="35" spans="1:13" x14ac:dyDescent="0.25">
      <c r="A35">
        <f>'Class Info.'!C43</f>
        <v>0</v>
      </c>
      <c r="B35">
        <f>'Class Info.'!B43</f>
        <v>0</v>
      </c>
      <c r="C35" t="str">
        <f>'Class Info.'!E43</f>
        <v>-</v>
      </c>
      <c r="D35">
        <f>'Class Info.'!$D43</f>
        <v>0</v>
      </c>
      <c r="E35" s="215">
        <f>'Class Info.'!F43</f>
        <v>0</v>
      </c>
      <c r="F35" t="str">
        <f>'Class Info.'!$C$7</f>
        <v>94-???</v>
      </c>
      <c r="G35" t="str">
        <f>'Class Info.'!$H$7</f>
        <v>?</v>
      </c>
      <c r="H35" t="e">
        <f>LOOKUP(2,1/('70'!D42:K42),('70'!D42:K42))</f>
        <v>#N/A</v>
      </c>
      <c r="I35" s="217" t="e">
        <f>LOOKUP(2,1/(Spell!D42:K42),(Spell!D42:K42))</f>
        <v>#N/A</v>
      </c>
      <c r="J35" s="217" t="e">
        <f>LOOKUP(2,1/(WPM!D44:F44),(WPM!D44:F44))</f>
        <v>#N/A</v>
      </c>
      <c r="K35" s="218" t="e">
        <f>LOOKUP(2,1/((Mult!D42:K42)*100),(Mult!D42:K42)*100)</f>
        <v>#N/A</v>
      </c>
      <c r="L35" s="218" t="e">
        <f>LOOKUP(2,1/((Sub!D42:K42)*100),(Sub!D42:K42)*100)</f>
        <v>#N/A</v>
      </c>
      <c r="M35" t="e">
        <f>LOOKUP(2,1/((HW!D42:I42)*100),(HW!D42:I42)*100)</f>
        <v>#N/A</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50</vt:i4>
      </vt:variant>
    </vt:vector>
  </HeadingPairs>
  <TitlesOfParts>
    <vt:vector size="50" baseType="lpstr">
      <vt:lpstr>Instructions</vt:lpstr>
      <vt:lpstr>TECS Ave</vt:lpstr>
      <vt:lpstr>Scores</vt:lpstr>
      <vt:lpstr>Class Info.</vt:lpstr>
      <vt:lpstr>70</vt:lpstr>
      <vt:lpstr>Spell</vt:lpstr>
      <vt:lpstr>IXL ELA</vt:lpstr>
      <vt:lpstr>WPM</vt:lpstr>
      <vt:lpstr>IXL Math</vt:lpstr>
      <vt:lpstr>Math</vt:lpstr>
      <vt:lpstr>Sub</vt:lpstr>
      <vt:lpstr>Mult</vt:lpstr>
      <vt:lpstr>HW</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DON'T CLICK HERE</vt:lpstr>
      <vt:lpstr>Don't Click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 Cureton</dc:creator>
  <cp:lastModifiedBy>Lori Lundberg</cp:lastModifiedBy>
  <cp:lastPrinted>2021-06-29T17:03:17Z</cp:lastPrinted>
  <dcterms:created xsi:type="dcterms:W3CDTF">2006-09-16T00:00:00Z</dcterms:created>
  <dcterms:modified xsi:type="dcterms:W3CDTF">2023-08-24T16:57:14Z</dcterms:modified>
</cp:coreProperties>
</file>